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4\"/>
    </mc:Choice>
  </mc:AlternateContent>
  <bookViews>
    <workbookView xWindow="0" yWindow="0" windowWidth="16395" windowHeight="5655" tabRatio="786" activeTab="7"/>
  </bookViews>
  <sheets>
    <sheet name="Hüdrom_režiim_14" sheetId="1" r:id="rId1"/>
    <sheet name="Sademed14" sheetId="2" r:id="rId2"/>
    <sheet name="Lumi14" sheetId="3" r:id="rId3"/>
    <sheet name="Vooluhulk14" sheetId="4" r:id="rId4"/>
    <sheet name="Vooluhulk_14" sheetId="5" r:id="rId5"/>
    <sheet name="Aurumine_14" sheetId="6" r:id="rId6"/>
    <sheet name="soo_põhjavee_kaevud14" sheetId="7" r:id="rId7"/>
    <sheet name="Hg_kaevud_14" sheetId="8" r:id="rId8"/>
  </sheets>
  <definedNames>
    <definedName name="_xlnm.Print_Area" localSheetId="7">Hg_kaevud_14!$A$1:$BB$131</definedName>
    <definedName name="_xlnm.Print_Area" localSheetId="3">Vooluhulk14!$A$3:$M$277</definedName>
  </definedNames>
  <calcPr calcId="152511"/>
</workbook>
</file>

<file path=xl/calcChain.xml><?xml version="1.0" encoding="utf-8"?>
<calcChain xmlns="http://schemas.openxmlformats.org/spreadsheetml/2006/main">
  <c r="AN128" i="8" l="1"/>
  <c r="AM128" i="8"/>
  <c r="AL128" i="8"/>
  <c r="AK128" i="8"/>
  <c r="AJ128" i="8"/>
  <c r="AI128" i="8"/>
  <c r="AH128" i="8"/>
  <c r="AG128" i="8"/>
  <c r="AF128" i="8"/>
  <c r="AE128" i="8"/>
  <c r="AD128" i="8"/>
  <c r="AC128" i="8"/>
  <c r="AS127" i="8"/>
  <c r="AR127" i="8"/>
  <c r="AQ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M127" i="8"/>
  <c r="L127" i="8"/>
  <c r="K127" i="8"/>
  <c r="J127" i="8"/>
  <c r="I127" i="8"/>
  <c r="H127" i="8"/>
  <c r="G127" i="8"/>
  <c r="F127" i="8"/>
  <c r="E127" i="8"/>
  <c r="D127" i="8"/>
  <c r="C127" i="8"/>
  <c r="B127" i="8"/>
  <c r="AT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S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S107" i="8"/>
  <c r="AQ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U106" i="8"/>
  <c r="AT106" i="8"/>
  <c r="AS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BB82" i="8"/>
  <c r="BA82" i="8"/>
  <c r="AZ82" i="8"/>
  <c r="AY82" i="8"/>
  <c r="AX82" i="8"/>
  <c r="AW82" i="8"/>
  <c r="AV82" i="8"/>
  <c r="AU82" i="8"/>
  <c r="AT82" i="8"/>
  <c r="AS82" i="8"/>
  <c r="AR82" i="8"/>
  <c r="AQ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A82" i="8"/>
  <c r="Z82" i="8"/>
  <c r="Y82" i="8"/>
  <c r="X82" i="8"/>
  <c r="W82" i="8"/>
  <c r="V82" i="8"/>
  <c r="U82" i="8"/>
  <c r="T82" i="8"/>
  <c r="S82" i="8"/>
  <c r="R82" i="8"/>
  <c r="Q82" i="8"/>
  <c r="P82" i="8"/>
  <c r="M82" i="8"/>
  <c r="L82" i="8"/>
  <c r="K82" i="8"/>
  <c r="J82" i="8"/>
  <c r="I82" i="8"/>
  <c r="H82" i="8"/>
  <c r="G82" i="8"/>
  <c r="F82" i="8"/>
  <c r="E82" i="8"/>
  <c r="D82" i="8"/>
  <c r="C82" i="8"/>
  <c r="B82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A37" i="8"/>
  <c r="Z37" i="8"/>
  <c r="Y37" i="8"/>
  <c r="X37" i="8"/>
  <c r="W37" i="8"/>
  <c r="V37" i="8"/>
  <c r="U37" i="8"/>
  <c r="T37" i="8"/>
  <c r="S37" i="8"/>
  <c r="R37" i="8"/>
  <c r="Q37" i="8"/>
  <c r="P37" i="8"/>
  <c r="M37" i="8"/>
  <c r="L37" i="8"/>
  <c r="K37" i="8"/>
  <c r="J37" i="8"/>
  <c r="I37" i="8"/>
  <c r="H37" i="8"/>
  <c r="G37" i="8"/>
  <c r="F37" i="8"/>
  <c r="E37" i="8"/>
  <c r="D37" i="8"/>
  <c r="C37" i="8"/>
  <c r="B37" i="8"/>
  <c r="AA225" i="7"/>
  <c r="Z225" i="7"/>
  <c r="Y225" i="7"/>
  <c r="X225" i="7"/>
  <c r="W225" i="7"/>
  <c r="V225" i="7"/>
  <c r="U225" i="7"/>
  <c r="T225" i="7"/>
  <c r="S225" i="7"/>
  <c r="R225" i="7"/>
  <c r="Q225" i="7"/>
  <c r="P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AV178" i="7"/>
  <c r="AU178" i="7"/>
  <c r="AT178" i="7"/>
  <c r="AS178" i="7"/>
  <c r="AR178" i="7"/>
  <c r="AQ178" i="7"/>
  <c r="AP178" i="7"/>
  <c r="AO178" i="7"/>
  <c r="AN178" i="7"/>
  <c r="AM178" i="7"/>
  <c r="AL178" i="7"/>
  <c r="AK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BB131" i="7"/>
  <c r="BA131" i="7"/>
  <c r="AZ131" i="7"/>
  <c r="AY131" i="7"/>
  <c r="AX131" i="7"/>
  <c r="AW131" i="7"/>
  <c r="AV131" i="7"/>
  <c r="AU131" i="7"/>
  <c r="AT131" i="7"/>
  <c r="AS131" i="7"/>
  <c r="AR131" i="7"/>
  <c r="AQ131" i="7"/>
  <c r="AN131" i="7"/>
  <c r="AM131" i="7"/>
  <c r="AL131" i="7"/>
  <c r="AK131" i="7"/>
  <c r="AJ131" i="7"/>
  <c r="AI131" i="7"/>
  <c r="AH131" i="7"/>
  <c r="AG131" i="7"/>
  <c r="AF131" i="7"/>
  <c r="AE131" i="7"/>
  <c r="AD131" i="7"/>
  <c r="AC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BB84" i="7"/>
  <c r="BA84" i="7"/>
  <c r="AZ84" i="7"/>
  <c r="AY84" i="7"/>
  <c r="AX84" i="7"/>
  <c r="AW84" i="7"/>
  <c r="AV84" i="7"/>
  <c r="AU84" i="7"/>
  <c r="AT84" i="7"/>
  <c r="AS84" i="7"/>
  <c r="AR84" i="7"/>
  <c r="AQ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A84" i="7"/>
  <c r="Z84" i="7"/>
  <c r="Y84" i="7"/>
  <c r="X84" i="7"/>
  <c r="W84" i="7"/>
  <c r="V84" i="7"/>
  <c r="U84" i="7"/>
  <c r="T84" i="7"/>
  <c r="S84" i="7"/>
  <c r="R84" i="7"/>
  <c r="Q84" i="7"/>
  <c r="P84" i="7"/>
  <c r="M84" i="7"/>
  <c r="L84" i="7"/>
  <c r="K84" i="7"/>
  <c r="J84" i="7"/>
  <c r="I84" i="7"/>
  <c r="H84" i="7"/>
  <c r="G84" i="7"/>
  <c r="F84" i="7"/>
  <c r="E84" i="7"/>
  <c r="D84" i="7"/>
  <c r="C84" i="7"/>
  <c r="B84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A37" i="7"/>
  <c r="Z37" i="7"/>
  <c r="Y37" i="7"/>
  <c r="X37" i="7"/>
  <c r="W37" i="7"/>
  <c r="V37" i="7"/>
  <c r="U37" i="7"/>
  <c r="T37" i="7"/>
  <c r="S37" i="7"/>
  <c r="R37" i="7"/>
  <c r="Q37" i="7"/>
  <c r="P37" i="7"/>
  <c r="M37" i="7"/>
  <c r="L37" i="7"/>
  <c r="K37" i="7"/>
  <c r="J37" i="7"/>
  <c r="I37" i="7"/>
  <c r="H37" i="7"/>
  <c r="G37" i="7"/>
  <c r="F37" i="7"/>
  <c r="E37" i="7"/>
  <c r="D37" i="7"/>
  <c r="C37" i="7"/>
  <c r="B37" i="7"/>
  <c r="H12" i="6"/>
  <c r="G12" i="6"/>
  <c r="F12" i="6"/>
  <c r="E12" i="6"/>
  <c r="D12" i="6"/>
  <c r="C12" i="6"/>
  <c r="M274" i="4"/>
  <c r="L274" i="4"/>
  <c r="K274" i="4"/>
  <c r="J274" i="4"/>
  <c r="I274" i="4"/>
  <c r="H274" i="4"/>
  <c r="G274" i="4"/>
  <c r="F274" i="4"/>
  <c r="E274" i="4"/>
  <c r="D274" i="4"/>
  <c r="B274" i="4"/>
  <c r="M273" i="4"/>
  <c r="K273" i="4"/>
  <c r="I273" i="4"/>
  <c r="G273" i="4"/>
  <c r="F273" i="4"/>
  <c r="E273" i="4"/>
  <c r="D273" i="4"/>
  <c r="B273" i="4"/>
  <c r="M272" i="4"/>
  <c r="L272" i="4"/>
  <c r="H272" i="4"/>
  <c r="G272" i="4"/>
  <c r="F272" i="4"/>
  <c r="E272" i="4"/>
  <c r="D272" i="4"/>
  <c r="B272" i="4"/>
  <c r="M271" i="4"/>
  <c r="L271" i="4"/>
  <c r="J271" i="4"/>
  <c r="H271" i="4"/>
  <c r="G271" i="4"/>
  <c r="E271" i="4"/>
  <c r="B271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M226" i="4"/>
  <c r="L226" i="4"/>
  <c r="K226" i="4"/>
  <c r="J226" i="4"/>
  <c r="I226" i="4"/>
  <c r="G226" i="4"/>
  <c r="F226" i="4"/>
  <c r="E226" i="4"/>
  <c r="D226" i="4"/>
  <c r="C226" i="4"/>
  <c r="B226" i="4"/>
  <c r="M225" i="4"/>
  <c r="L225" i="4"/>
  <c r="K225" i="4"/>
  <c r="H225" i="4"/>
  <c r="G225" i="4"/>
  <c r="F225" i="4"/>
  <c r="E225" i="4"/>
  <c r="D225" i="4"/>
  <c r="C225" i="4"/>
  <c r="B225" i="4"/>
  <c r="M224" i="4"/>
  <c r="L224" i="4"/>
  <c r="K224" i="4"/>
  <c r="J224" i="4"/>
  <c r="H224" i="4"/>
  <c r="G224" i="4"/>
  <c r="F224" i="4"/>
  <c r="E224" i="4"/>
  <c r="D224" i="4"/>
  <c r="B224" i="4"/>
  <c r="M180" i="4"/>
  <c r="K180" i="4"/>
  <c r="J180" i="4"/>
  <c r="I180" i="4"/>
  <c r="H180" i="4"/>
  <c r="G180" i="4"/>
  <c r="F180" i="4"/>
  <c r="E180" i="4"/>
  <c r="D180" i="4"/>
  <c r="B180" i="4"/>
  <c r="M179" i="4"/>
  <c r="K179" i="4"/>
  <c r="I179" i="4"/>
  <c r="G179" i="4"/>
  <c r="F179" i="4"/>
  <c r="D179" i="4"/>
  <c r="M178" i="4"/>
  <c r="K178" i="4"/>
  <c r="G178" i="4"/>
  <c r="F178" i="4"/>
  <c r="B178" i="4"/>
  <c r="J177" i="4"/>
  <c r="H177" i="4"/>
  <c r="E177" i="4"/>
  <c r="B177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M85" i="4"/>
  <c r="L85" i="4"/>
  <c r="K85" i="4"/>
  <c r="J85" i="4"/>
  <c r="I85" i="4"/>
  <c r="H85" i="4"/>
  <c r="G85" i="4"/>
  <c r="F85" i="4"/>
  <c r="E85" i="4"/>
  <c r="D85" i="4"/>
  <c r="C85" i="4"/>
  <c r="B85" i="4"/>
  <c r="M84" i="4"/>
  <c r="L84" i="4"/>
  <c r="K84" i="4"/>
  <c r="J84" i="4"/>
  <c r="I84" i="4"/>
  <c r="H84" i="4"/>
  <c r="G84" i="4"/>
  <c r="F84" i="4"/>
  <c r="E84" i="4"/>
  <c r="D84" i="4"/>
  <c r="C84" i="4"/>
  <c r="B84" i="4"/>
  <c r="L41" i="4"/>
  <c r="K41" i="4"/>
  <c r="J41" i="4"/>
  <c r="I41" i="4"/>
  <c r="H41" i="4"/>
  <c r="G41" i="4"/>
  <c r="F41" i="4"/>
  <c r="E41" i="4"/>
  <c r="D41" i="4"/>
  <c r="C41" i="4"/>
  <c r="B41" i="4"/>
  <c r="L40" i="4"/>
  <c r="K40" i="4"/>
  <c r="J40" i="4"/>
  <c r="I40" i="4"/>
  <c r="G40" i="4"/>
  <c r="F40" i="4"/>
  <c r="E40" i="4"/>
  <c r="D40" i="4"/>
  <c r="C40" i="4"/>
  <c r="B40" i="4"/>
  <c r="L39" i="4"/>
  <c r="K39" i="4"/>
  <c r="J39" i="4"/>
  <c r="H39" i="4"/>
  <c r="G39" i="4"/>
  <c r="F39" i="4"/>
  <c r="E39" i="4"/>
  <c r="D39" i="4"/>
  <c r="B39" i="4"/>
  <c r="L38" i="4"/>
  <c r="J38" i="4"/>
  <c r="H38" i="4"/>
  <c r="G38" i="4"/>
  <c r="F38" i="4"/>
  <c r="E38" i="4"/>
  <c r="B38" i="4"/>
</calcChain>
</file>

<file path=xl/sharedStrings.xml><?xml version="1.0" encoding="utf-8"?>
<sst xmlns="http://schemas.openxmlformats.org/spreadsheetml/2006/main" count="1979" uniqueCount="531">
  <si>
    <t>TABEL-1a</t>
  </si>
  <si>
    <t>Ülevaade Endla soostiku hüdrometeoroloogilisest reziimist 2013-2014</t>
  </si>
  <si>
    <t>aasta</t>
  </si>
  <si>
    <t>Õhu-</t>
  </si>
  <si>
    <t>Vaatlusperioodi kesk-</t>
  </si>
  <si>
    <t>4,8</t>
  </si>
  <si>
    <t>-0,1</t>
  </si>
  <si>
    <t>-4,2</t>
  </si>
  <si>
    <t>-6,6</t>
  </si>
  <si>
    <t>-6,9</t>
  </si>
  <si>
    <t>-3,4</t>
  </si>
  <si>
    <t>3,4</t>
  </si>
  <si>
    <t>10,0</t>
  </si>
  <si>
    <t>14,3</t>
  </si>
  <si>
    <t>16,7</t>
  </si>
  <si>
    <t>15,0</t>
  </si>
  <si>
    <t>10,2</t>
  </si>
  <si>
    <t>4,4</t>
  </si>
  <si>
    <t>tem-</t>
  </si>
  <si>
    <r>
      <t xml:space="preserve">mine (1881-2014), </t>
    </r>
    <r>
      <rPr>
        <vertAlign val="superscript"/>
        <sz val="10"/>
        <color rgb="FF000000"/>
        <rFont val="Arial11"/>
        <charset val="186"/>
      </rPr>
      <t>o</t>
    </r>
    <r>
      <rPr>
        <sz val="10"/>
        <color rgb="FF000000"/>
        <rFont val="Arial11"/>
        <charset val="186"/>
      </rPr>
      <t>C</t>
    </r>
  </si>
  <si>
    <t>pera-</t>
  </si>
  <si>
    <t>Hälve vaatlusperioodi</t>
  </si>
  <si>
    <t>+0,9</t>
  </si>
  <si>
    <t>tuur</t>
  </si>
  <si>
    <r>
      <t xml:space="preserve">keskmisest, </t>
    </r>
    <r>
      <rPr>
        <vertAlign val="superscript"/>
        <sz val="10"/>
        <color rgb="FF000000"/>
        <rFont val="Arial11"/>
        <charset val="186"/>
      </rPr>
      <t>o</t>
    </r>
    <r>
      <rPr>
        <sz val="10"/>
        <color rgb="FF000000"/>
        <rFont val="Arial11"/>
        <charset val="186"/>
      </rPr>
      <t>C</t>
    </r>
  </si>
  <si>
    <t>64</t>
  </si>
  <si>
    <t>56</t>
  </si>
  <si>
    <t>46</t>
  </si>
  <si>
    <t>38</t>
  </si>
  <si>
    <t>31</t>
  </si>
  <si>
    <t>52</t>
  </si>
  <si>
    <t>67</t>
  </si>
  <si>
    <t>80</t>
  </si>
  <si>
    <t>87</t>
  </si>
  <si>
    <t>68</t>
  </si>
  <si>
    <t>659</t>
  </si>
  <si>
    <t>Sade-</t>
  </si>
  <si>
    <t>mine(1891-2014), mm</t>
  </si>
  <si>
    <t>med</t>
  </si>
  <si>
    <t>Suhe vaatlusperioodi</t>
  </si>
  <si>
    <t>92</t>
  </si>
  <si>
    <t>149</t>
  </si>
  <si>
    <t>120</t>
  </si>
  <si>
    <t>91</t>
  </si>
  <si>
    <t>85</t>
  </si>
  <si>
    <t>103</t>
  </si>
  <si>
    <t>22</t>
  </si>
  <si>
    <t>135</t>
  </si>
  <si>
    <t>204</t>
  </si>
  <si>
    <t>126</t>
  </si>
  <si>
    <t>37</t>
  </si>
  <si>
    <t>82</t>
  </si>
  <si>
    <t>keskmisse, %</t>
  </si>
  <si>
    <t xml:space="preserve"> Aasta keskmine</t>
  </si>
  <si>
    <t>Aasta kõrgeim veetase</t>
  </si>
  <si>
    <t>Suvine madalaim veetase</t>
  </si>
  <si>
    <t>Talvine madalaim veetase</t>
  </si>
  <si>
    <t>Soo-</t>
  </si>
  <si>
    <t xml:space="preserve">     kaevu number</t>
  </si>
  <si>
    <t xml:space="preserve"> vaatlus-periood</t>
  </si>
  <si>
    <t xml:space="preserve">  vaatlusperioodi</t>
  </si>
  <si>
    <t xml:space="preserve">  keskmine, cm</t>
  </si>
  <si>
    <t xml:space="preserve">  hälve vaatlus-</t>
  </si>
  <si>
    <t xml:space="preserve">  perioodi keskmisest, cm</t>
  </si>
  <si>
    <t xml:space="preserve">   kuupäev</t>
  </si>
  <si>
    <t>vete</t>
  </si>
  <si>
    <t>211</t>
  </si>
  <si>
    <t>1956-2014</t>
  </si>
  <si>
    <t>+7</t>
  </si>
  <si>
    <t>+3</t>
  </si>
  <si>
    <t>23.03</t>
  </si>
  <si>
    <t>+9</t>
  </si>
  <si>
    <t>5-12.08</t>
  </si>
  <si>
    <t>-1</t>
  </si>
  <si>
    <t>1-15.10.2013</t>
  </si>
  <si>
    <t>tase</t>
  </si>
  <si>
    <t>323</t>
  </si>
  <si>
    <t>1951-2014</t>
  </si>
  <si>
    <t>-25</t>
  </si>
  <si>
    <t>+2</t>
  </si>
  <si>
    <t>-12</t>
  </si>
  <si>
    <t>+1</t>
  </si>
  <si>
    <t>13.06; 1-2.07; 19-21.12</t>
  </si>
  <si>
    <t>-46</t>
  </si>
  <si>
    <t>11.08</t>
  </si>
  <si>
    <t>-34</t>
  </si>
  <si>
    <t>-5</t>
  </si>
  <si>
    <t>12; 14-15.10.2013</t>
  </si>
  <si>
    <t>Aasta keskmine</t>
  </si>
  <si>
    <t>Talvine väikseim vooluhulk</t>
  </si>
  <si>
    <t>Aasta suurim vooluhulk</t>
  </si>
  <si>
    <t>Suvine väikseim vooluhulk</t>
  </si>
  <si>
    <t>Ära-</t>
  </si>
  <si>
    <t xml:space="preserve">   Posti number</t>
  </si>
  <si>
    <t>vaatlus-periood</t>
  </si>
  <si>
    <r>
      <t xml:space="preserve">  keskmine, l/s km</t>
    </r>
    <r>
      <rPr>
        <vertAlign val="superscript"/>
        <sz val="10"/>
        <color rgb="FF000000"/>
        <rFont val="Arial11"/>
        <charset val="186"/>
      </rPr>
      <t>2</t>
    </r>
  </si>
  <si>
    <t xml:space="preserve">  moodul-</t>
  </si>
  <si>
    <t xml:space="preserve">  koefitsent</t>
  </si>
  <si>
    <t xml:space="preserve">  kuupäev</t>
  </si>
  <si>
    <t>vool</t>
  </si>
  <si>
    <t>1964-2014</t>
  </si>
  <si>
    <t>-</t>
  </si>
  <si>
    <t>30.01-23.02; 1.03-10.03</t>
  </si>
  <si>
    <t>11.01</t>
  </si>
  <si>
    <t>3.06-9.06; 17.07-25.08; 16.09-24.09; 30.09-12.10</t>
  </si>
  <si>
    <t>TABEL-2a</t>
  </si>
  <si>
    <t>Ülevaade Endla soostiku hüdrometeoroloogilisest reziimist 2012-2013 (järg)</t>
  </si>
  <si>
    <t>Maksimaalne külmumine</t>
  </si>
  <si>
    <t>Külmumise algus</t>
  </si>
  <si>
    <t>Külmumise lõpp</t>
  </si>
  <si>
    <t>Külmu-</t>
  </si>
  <si>
    <t xml:space="preserve">       Väljaku number</t>
  </si>
  <si>
    <t xml:space="preserve">  Mikro-</t>
  </si>
  <si>
    <t xml:space="preserve">  reljeef</t>
  </si>
  <si>
    <t xml:space="preserve">  hälve vaatlusperioodi</t>
  </si>
  <si>
    <t xml:space="preserve">  keskmisest,cm</t>
  </si>
  <si>
    <t xml:space="preserve">  keskmine,</t>
  </si>
  <si>
    <t xml:space="preserve">  keskmisest, cm</t>
  </si>
  <si>
    <t>mine</t>
  </si>
  <si>
    <t>mätas</t>
  </si>
  <si>
    <t>27</t>
  </si>
  <si>
    <t>-11</t>
  </si>
  <si>
    <t>09.02</t>
  </si>
  <si>
    <t>18.11</t>
  </si>
  <si>
    <t>+ 65</t>
  </si>
  <si>
    <t>18.04</t>
  </si>
  <si>
    <t>- 30</t>
  </si>
  <si>
    <t>mättavahe</t>
  </si>
  <si>
    <t>-13</t>
  </si>
  <si>
    <t>19.11</t>
  </si>
  <si>
    <t>+ 64</t>
  </si>
  <si>
    <t>- 31</t>
  </si>
  <si>
    <t>Lume maksimaalne veevaru</t>
  </si>
  <si>
    <t>Sademeteta periood</t>
  </si>
  <si>
    <t>Äravooluta perioodi pikkus</t>
  </si>
  <si>
    <t>väljaku number</t>
  </si>
  <si>
    <t>suvine</t>
  </si>
  <si>
    <t>talvine</t>
  </si>
  <si>
    <t xml:space="preserve">    kuupäev</t>
  </si>
  <si>
    <t xml:space="preserve">  suhe vaatlusperioodi  keskmisse, %</t>
  </si>
  <si>
    <t xml:space="preserve">    algus</t>
  </si>
  <si>
    <t xml:space="preserve">    lõpp</t>
  </si>
  <si>
    <t xml:space="preserve">  vaatlusperiood</t>
  </si>
  <si>
    <t xml:space="preserve">   1964 -2014</t>
  </si>
  <si>
    <t xml:space="preserve">  suhe vaatlus-</t>
  </si>
  <si>
    <t xml:space="preserve">  perioodi</t>
  </si>
  <si>
    <t xml:space="preserve">  keskmisse, %</t>
  </si>
  <si>
    <t xml:space="preserve">   1964-2014</t>
  </si>
  <si>
    <t xml:space="preserve">   suhe vaatlus-</t>
  </si>
  <si>
    <t xml:space="preserve">   perioodi</t>
  </si>
  <si>
    <t xml:space="preserve">   keskmisse, %</t>
  </si>
  <si>
    <t>17.04</t>
  </si>
  <si>
    <t>01.05</t>
  </si>
  <si>
    <t>40</t>
  </si>
  <si>
    <t>173</t>
  </si>
  <si>
    <t>8</t>
  </si>
  <si>
    <t>438</t>
  </si>
  <si>
    <t>TABEL-3a</t>
  </si>
  <si>
    <t>TABEL-3b</t>
  </si>
  <si>
    <t>Kuupäev</t>
  </si>
  <si>
    <t>S a d e m e t e m õ õ t j a    n u m b e 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</si>
  <si>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</si>
  <si>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</si>
  <si>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</si>
  <si>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</si>
  <si>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</si>
  <si>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</si>
  <si>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</si>
  <si>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</si>
  <si>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</si>
  <si>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</si>
  <si>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</si>
  <si>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</si>
  <si>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1,2*</t>
  </si>
  <si>
    <t>5,2*</t>
  </si>
  <si>
    <t>1,4*</t>
  </si>
  <si>
    <t>0,9*</t>
  </si>
  <si>
    <t>0,8*</t>
  </si>
  <si>
    <t>8,1*</t>
  </si>
  <si>
    <t>1,1*</t>
  </si>
  <si>
    <t>2,0*</t>
  </si>
  <si>
    <t>2,2*</t>
  </si>
  <si>
    <t>1,0*</t>
  </si>
  <si>
    <t>Kuu summa</t>
  </si>
  <si>
    <t>TABEL-4</t>
  </si>
  <si>
    <t xml:space="preserve"> Kuupäev</t>
  </si>
  <si>
    <t xml:space="preserve"> Lume keskmine kõrgus, cm</t>
  </si>
  <si>
    <t xml:space="preserve"> Lume veevaru, mm</t>
  </si>
  <si>
    <t xml:space="preserve"> Väljaku kaetus lumega, %</t>
  </si>
  <si>
    <t xml:space="preserve">  Männi - puhma - sphagnum</t>
  </si>
  <si>
    <t>Peenar - lauka</t>
  </si>
  <si>
    <t>Peenar - älve</t>
  </si>
  <si>
    <t>Metsamarsruut</t>
  </si>
  <si>
    <t xml:space="preserve">           mikromaastik</t>
  </si>
  <si>
    <t>mikromaastik</t>
  </si>
  <si>
    <t xml:space="preserve">                                                  mikromaastik</t>
  </si>
  <si>
    <t>3</t>
  </si>
  <si>
    <t>100</t>
  </si>
  <si>
    <t>5</t>
  </si>
  <si>
    <t>4</t>
  </si>
  <si>
    <t>2</t>
  </si>
  <si>
    <t>0,07</t>
  </si>
  <si>
    <t>6</t>
  </si>
  <si>
    <t>0,11</t>
  </si>
  <si>
    <t>7</t>
  </si>
  <si>
    <t>1</t>
  </si>
  <si>
    <t>73</t>
  </si>
  <si>
    <t>0,28</t>
  </si>
  <si>
    <t>0,25</t>
  </si>
  <si>
    <t>13</t>
  </si>
  <si>
    <t>75</t>
  </si>
  <si>
    <t>9</t>
  </si>
  <si>
    <t>Marsruutlumemõõdistamine :   lund ei olnud</t>
  </si>
  <si>
    <t xml:space="preserve">   Lume maksimaalne veevaru rabas 27 mm   21.03</t>
  </si>
  <si>
    <t>TABEL 6-1</t>
  </si>
  <si>
    <t>1. Linnusaare oja - Linnusaare</t>
  </si>
  <si>
    <t>K u u</t>
  </si>
  <si>
    <t xml:space="preserve">      /</t>
  </si>
  <si>
    <t>1. dekaad</t>
  </si>
  <si>
    <t>/</t>
  </si>
  <si>
    <t>2. dekaad</t>
  </si>
  <si>
    <t>3. dekaad</t>
  </si>
  <si>
    <t>Keskmine</t>
  </si>
  <si>
    <t>Suurim</t>
  </si>
  <si>
    <t>Väikseim</t>
  </si>
  <si>
    <t>TABEL 6-2</t>
  </si>
  <si>
    <t>4. Mustjõe magistraalkraav - Tulijärve</t>
  </si>
  <si>
    <t>TABEL 6-3</t>
  </si>
  <si>
    <t>6. Tooma kraav - Tooma I</t>
  </si>
  <si>
    <t>TABEL 6-4</t>
  </si>
  <si>
    <t>7. Põdra kraav - Tooma V</t>
  </si>
  <si>
    <t>TABEL 6-5</t>
  </si>
  <si>
    <t>9. Männiku kraav - Tooma IV</t>
  </si>
  <si>
    <t>TABEL 6-6</t>
  </si>
  <si>
    <t>11. Muraka kraav  -Tooma VII</t>
  </si>
  <si>
    <t>TABEL 6- 1a,2a,3a</t>
  </si>
  <si>
    <r>
      <t>W=0,15x10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21"/>
        <charset val="186"/>
      </rPr>
      <t>6</t>
    </r>
    <r>
      <rPr>
        <vertAlign val="superscript"/>
        <sz val="10"/>
        <color rgb="FF000000"/>
        <rFont val="Arial121"/>
        <charset val="186"/>
      </rPr>
      <t xml:space="preserve"> </t>
    </r>
    <r>
      <rPr>
        <sz val="10"/>
        <color rgb="FF000000"/>
        <rFont val="Arial121"/>
        <charset val="186"/>
      </rPr>
      <t>m</t>
    </r>
    <r>
      <rPr>
        <vertAlign val="superscript"/>
        <sz val="12"/>
        <color rgb="FF000000"/>
        <rFont val="Arial121"/>
        <charset val="186"/>
      </rPr>
      <t>3</t>
    </r>
  </si>
  <si>
    <r>
      <t>M=2,67 l/s km</t>
    </r>
    <r>
      <rPr>
        <vertAlign val="superscript"/>
        <sz val="11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21"/>
        <charset val="186"/>
      </rPr>
      <t>2</t>
    </r>
  </si>
  <si>
    <t>H=84 mm</t>
  </si>
  <si>
    <r>
      <t xml:space="preserve">F=1.80 km </t>
    </r>
    <r>
      <rPr>
        <vertAlign val="superscript"/>
        <sz val="11"/>
        <color rgb="FF000000"/>
        <rFont val="Arial121"/>
        <charset val="186"/>
      </rPr>
      <t>2</t>
    </r>
  </si>
  <si>
    <t>Jäävaba  perioodi  väikseim</t>
  </si>
  <si>
    <t>Talvise perioodi väikseim</t>
  </si>
  <si>
    <t>voolu-</t>
  </si>
  <si>
    <t>kuupäev</t>
  </si>
  <si>
    <t>päevade</t>
  </si>
  <si>
    <t>hulk</t>
  </si>
  <si>
    <t>esimene</t>
  </si>
  <si>
    <t>viimane</t>
  </si>
  <si>
    <t>arv</t>
  </si>
  <si>
    <t xml:space="preserve">   /</t>
  </si>
  <si>
    <t>3.06; 17.07; 16.09; 30.09</t>
  </si>
  <si>
    <t>9.06; 25.08, 24.09; 12.10</t>
  </si>
  <si>
    <t>69</t>
  </si>
  <si>
    <t>30.01; 01.03</t>
  </si>
  <si>
    <t>23.02; 10.03</t>
  </si>
  <si>
    <t>1962-2014</t>
  </si>
  <si>
    <t xml:space="preserve"> /(62%)</t>
  </si>
  <si>
    <t>10.05</t>
  </si>
  <si>
    <t>31.10.11</t>
  </si>
  <si>
    <t xml:space="preserve"> /(17%)</t>
  </si>
  <si>
    <t>04.11.02</t>
  </si>
  <si>
    <t>13.04.03</t>
  </si>
  <si>
    <t>Tagatud vooluhulgad:</t>
  </si>
  <si>
    <r>
      <t xml:space="preserve">W=1,43x10 </t>
    </r>
    <r>
      <rPr>
        <vertAlign val="superscript"/>
        <sz val="12"/>
        <color rgb="FF000000"/>
        <rFont val="Arial11"/>
        <charset val="186"/>
      </rPr>
      <t>6</t>
    </r>
    <r>
      <rPr>
        <vertAlign val="superscript"/>
        <sz val="10"/>
        <color rgb="FF000000"/>
        <rFont val="Arial11"/>
        <charset val="186"/>
      </rPr>
      <t xml:space="preserve"> </t>
    </r>
    <r>
      <rPr>
        <sz val="10"/>
        <color rgb="FF000000"/>
        <rFont val="Arial11"/>
        <charset val="186"/>
      </rPr>
      <t xml:space="preserve">m </t>
    </r>
    <r>
      <rPr>
        <vertAlign val="superscript"/>
        <sz val="12"/>
        <color rgb="FF000000"/>
        <rFont val="Arial11"/>
        <charset val="186"/>
      </rPr>
      <t>3</t>
    </r>
  </si>
  <si>
    <r>
      <t xml:space="preserve">M=2,79 l/s km </t>
    </r>
    <r>
      <rPr>
        <vertAlign val="superscript"/>
        <sz val="12"/>
        <color rgb="FF000000"/>
        <rFont val="Arial11"/>
        <charset val="186"/>
      </rPr>
      <t>2</t>
    </r>
  </si>
  <si>
    <t>H=88 mm</t>
  </si>
  <si>
    <r>
      <t>F=16.2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</si>
  <si>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>02.07</t>
  </si>
  <si>
    <t>14.08</t>
  </si>
  <si>
    <t>26.04</t>
  </si>
  <si>
    <t>27.04.66</t>
  </si>
  <si>
    <t>30.07</t>
  </si>
  <si>
    <t>10.08.14</t>
  </si>
  <si>
    <r>
      <t>W=0,14x10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6</t>
    </r>
    <r>
      <rPr>
        <vertAlign val="superscript"/>
        <sz val="10"/>
        <color rgb="FF000000"/>
        <rFont val="Arial11"/>
        <charset val="186"/>
      </rPr>
      <t xml:space="preserve"> </t>
    </r>
    <r>
      <rPr>
        <sz val="10"/>
        <color rgb="FF000000"/>
        <rFont val="Arial11"/>
        <charset val="186"/>
      </rPr>
      <t>m</t>
    </r>
    <r>
      <rPr>
        <sz val="12"/>
        <color rgb="FF000000"/>
        <rFont val="Arial1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3</t>
    </r>
  </si>
  <si>
    <r>
      <t xml:space="preserve">M=4,36 l/s km </t>
    </r>
    <r>
      <rPr>
        <vertAlign val="superscript"/>
        <sz val="12"/>
        <color rgb="FF000000"/>
        <rFont val="Arial11"/>
        <charset val="186"/>
      </rPr>
      <t>2</t>
    </r>
  </si>
  <si>
    <t>H=137 mm</t>
  </si>
  <si>
    <r>
      <t>F=1.01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</si>
  <si>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>27.07; 5.09</t>
  </si>
  <si>
    <t>6.08; 9.09</t>
  </si>
  <si>
    <t xml:space="preserve">  /(41%)</t>
  </si>
  <si>
    <t xml:space="preserve"> /(14%)</t>
  </si>
  <si>
    <t>18.01</t>
  </si>
  <si>
    <t>18.04.03</t>
  </si>
  <si>
    <t>TABEL 6- 4a,5a,6a</t>
  </si>
  <si>
    <r>
      <t>W=0.02x10</t>
    </r>
    <r>
      <rPr>
        <vertAlign val="superscript"/>
        <sz val="10"/>
        <color rgb="FF000000"/>
        <rFont val="Arial11"/>
        <charset val="186"/>
      </rPr>
      <t xml:space="preserve">6 </t>
    </r>
    <r>
      <rPr>
        <sz val="10"/>
        <color rgb="FF000000"/>
        <rFont val="Arial11"/>
        <charset val="186"/>
      </rPr>
      <t xml:space="preserve">m </t>
    </r>
    <r>
      <rPr>
        <vertAlign val="superscript"/>
        <sz val="12"/>
        <color rgb="FF000000"/>
        <rFont val="Arial11"/>
        <charset val="186"/>
      </rPr>
      <t>3</t>
    </r>
  </si>
  <si>
    <r>
      <t>M=1,30 l/s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</si>
  <si>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>H=41 mm</t>
  </si>
  <si>
    <r>
      <t>F=0.46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</si>
  <si>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 xml:space="preserve"> /</t>
  </si>
  <si>
    <t>10.04;15.05; 25.05;11.07; 26.09;23.10</t>
  </si>
  <si>
    <t>13.05;21.05; 11.06;26.08; 19.10;12.12</t>
  </si>
  <si>
    <t xml:space="preserve"> /(29%)</t>
  </si>
  <si>
    <t xml:space="preserve"> /(18%)</t>
  </si>
  <si>
    <t>15.04.03</t>
  </si>
  <si>
    <r>
      <t>W=2,21x10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4</t>
    </r>
    <r>
      <rPr>
        <vertAlign val="superscript"/>
        <sz val="10"/>
        <color rgb="FF000000"/>
        <rFont val="Arial11"/>
        <charset val="186"/>
      </rPr>
      <t xml:space="preserve"> </t>
    </r>
    <r>
      <rPr>
        <sz val="10"/>
        <color rgb="FF000000"/>
        <rFont val="Arial11"/>
        <charset val="186"/>
      </rPr>
      <t>m</t>
    </r>
    <r>
      <rPr>
        <sz val="12"/>
        <color rgb="FF000000"/>
        <rFont val="Arial1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3</t>
    </r>
  </si>
  <si>
    <r>
      <t>M=7,0 l/s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</si>
  <si>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>H=221 mm</t>
  </si>
  <si>
    <r>
      <t>F=0.10 km</t>
    </r>
    <r>
      <rPr>
        <vertAlign val="superscript"/>
        <sz val="11"/>
        <color rgb="FF000000"/>
        <rFont val="Arial121"/>
        <charset val="186"/>
      </rPr>
      <t xml:space="preserve"> 2</t>
    </r>
  </si>
  <si>
    <t>20.07;6.09; 6.10</t>
  </si>
  <si>
    <t>26.08;25.09; 9.10</t>
  </si>
  <si>
    <t xml:space="preserve"> /(75%)</t>
  </si>
  <si>
    <t>03.11.02</t>
  </si>
  <si>
    <t xml:space="preserve"> /(51%)</t>
  </si>
  <si>
    <t>11. Muraka kraav - Tooma VII</t>
  </si>
  <si>
    <r>
      <t xml:space="preserve">W=0,06x10 </t>
    </r>
    <r>
      <rPr>
        <vertAlign val="superscript"/>
        <sz val="12"/>
        <color rgb="FF000000"/>
        <rFont val="Arial11"/>
        <charset val="186"/>
      </rPr>
      <t>6</t>
    </r>
    <r>
      <rPr>
        <vertAlign val="superscript"/>
        <sz val="10"/>
        <color rgb="FF000000"/>
        <rFont val="Arial11"/>
        <charset val="186"/>
      </rPr>
      <t xml:space="preserve"> </t>
    </r>
    <r>
      <rPr>
        <sz val="10"/>
        <color rgb="FF000000"/>
        <rFont val="Arial11"/>
        <charset val="186"/>
      </rPr>
      <t xml:space="preserve">m </t>
    </r>
    <r>
      <rPr>
        <vertAlign val="superscript"/>
        <sz val="12"/>
        <color rgb="FF000000"/>
        <rFont val="Arial11"/>
        <charset val="186"/>
      </rPr>
      <t>3</t>
    </r>
  </si>
  <si>
    <r>
      <t>M=5,0 l/s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</si>
  <si>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>H=158 mm</t>
  </si>
  <si>
    <r>
      <t>F=0.38 km</t>
    </r>
    <r>
      <rPr>
        <sz val="12"/>
        <color rgb="FF000000"/>
        <rFont val="Arial121"/>
        <charset val="186"/>
      </rPr>
      <t xml:space="preserve"> </t>
    </r>
    <r>
      <rPr>
        <vertAlign val="superscript"/>
        <sz val="12"/>
        <color rgb="FF000000"/>
        <rFont val="Arial11"/>
        <charset val="186"/>
      </rPr>
      <t>2</t>
    </r>
  </si>
  <si>
    <t>27.04;25.05; 14.07;3.09; 23.10;18.10</t>
  </si>
  <si>
    <t>12.05;9.06; 25.08;19.10; 6.11;4.12</t>
  </si>
  <si>
    <t>1996-2014</t>
  </si>
  <si>
    <t xml:space="preserve"> /(32%)</t>
  </si>
  <si>
    <t>11.05</t>
  </si>
  <si>
    <t>174</t>
  </si>
  <si>
    <t>/(16%)</t>
  </si>
  <si>
    <t xml:space="preserve">    01.11    17.02</t>
  </si>
  <si>
    <t>26.11.11 02.03.12</t>
  </si>
  <si>
    <t>41</t>
  </si>
  <si>
    <t>TABEL 7</t>
  </si>
  <si>
    <t xml:space="preserve">  Aurumine rabapinnalt (aurumismõõtjad GGI - B - 1000)</t>
  </si>
  <si>
    <t xml:space="preserve">      V a a t l u s -</t>
  </si>
  <si>
    <t xml:space="preserve">            D e k a a d</t>
  </si>
  <si>
    <t xml:space="preserve">       p e r i o o d i l</t>
  </si>
  <si>
    <t xml:space="preserve"> Peenar - älve mikromaastik (meteoväljak rabas)</t>
  </si>
  <si>
    <t>01.05-01.11</t>
  </si>
  <si>
    <t>361,5  mm</t>
  </si>
  <si>
    <t xml:space="preserve">    K u u    s u m m a</t>
  </si>
  <si>
    <t xml:space="preserve">  Aurumine veepinnalt (aurumismõõtja GGI - 3000)</t>
  </si>
  <si>
    <t xml:space="preserve"> Peenar - lauka mikromaastik (laukaaurutaja)</t>
  </si>
  <si>
    <r>
      <t xml:space="preserve">26,7 </t>
    </r>
    <r>
      <rPr>
        <vertAlign val="superscript"/>
        <sz val="13"/>
        <color rgb="FF000000"/>
        <rFont val="Arial121"/>
        <charset val="186"/>
      </rPr>
      <t>7</t>
    </r>
  </si>
  <si>
    <t>01.05-18.10</t>
  </si>
  <si>
    <r>
      <t>450,6</t>
    </r>
    <r>
      <rPr>
        <vertAlign val="superscript"/>
        <sz val="11"/>
        <color rgb="FF000000"/>
        <rFont val="Arial121"/>
        <charset val="186"/>
      </rPr>
      <t xml:space="preserve"> </t>
    </r>
    <r>
      <rPr>
        <sz val="16"/>
        <color rgb="FF000000"/>
        <rFont val="Arial1"/>
        <charset val="186"/>
      </rPr>
      <t>mm</t>
    </r>
  </si>
  <si>
    <t>87,4</t>
  </si>
  <si>
    <t>81,9</t>
  </si>
  <si>
    <r>
      <t xml:space="preserve">116,3 </t>
    </r>
    <r>
      <rPr>
        <vertAlign val="superscript"/>
        <sz val="11"/>
        <color rgb="FF000000"/>
        <rFont val="Arial121"/>
        <charset val="186"/>
      </rPr>
      <t>28</t>
    </r>
  </si>
  <si>
    <t>99,4</t>
  </si>
  <si>
    <t>44,7</t>
  </si>
  <si>
    <r>
      <t xml:space="preserve">20,9 </t>
    </r>
    <r>
      <rPr>
        <vertAlign val="superscript"/>
        <sz val="11"/>
        <color rgb="FF000000"/>
        <rFont val="Arial121"/>
        <charset val="186"/>
      </rPr>
      <t>20</t>
    </r>
  </si>
  <si>
    <t>TABEL 8-1</t>
  </si>
  <si>
    <t>TABEL 8-6</t>
  </si>
  <si>
    <t>Kaev 211</t>
  </si>
  <si>
    <t xml:space="preserve">       Soopinna kõrgus 79,08 m</t>
  </si>
  <si>
    <t>Vai 212</t>
  </si>
  <si>
    <t xml:space="preserve">         Vaia kõrgus 78,10 m</t>
  </si>
  <si>
    <t>Kaev 222</t>
  </si>
  <si>
    <t xml:space="preserve">       Soopinna kõrgus 79,10 m</t>
  </si>
  <si>
    <t>Vai 224</t>
  </si>
  <si>
    <t xml:space="preserve">         Vaia kõrgus 78,00 m</t>
  </si>
  <si>
    <t>Kuu- päev</t>
  </si>
  <si>
    <t>Kuu</t>
  </si>
  <si>
    <t>Kuu-päev</t>
  </si>
  <si>
    <t>Kesk.</t>
  </si>
  <si>
    <t>Maks.</t>
  </si>
  <si>
    <t>Min.</t>
  </si>
  <si>
    <t xml:space="preserve"> Aasta kesk. -18</t>
  </si>
  <si>
    <t>Maksimaalne  -11  23.03;12.06</t>
  </si>
  <si>
    <t xml:space="preserve"> Aasta kesk.  83</t>
  </si>
  <si>
    <t>Maksimaalne  92   1-2.07</t>
  </si>
  <si>
    <t>Minimaalne  72  10-12.08</t>
  </si>
  <si>
    <t xml:space="preserve"> Aasta kesk.  -34</t>
  </si>
  <si>
    <t>Maksimaalne  -27   10-11.01;</t>
  </si>
  <si>
    <t>Minimaalne  -55  11-12.08</t>
  </si>
  <si>
    <t xml:space="preserve"> Aasta kesk. 110</t>
  </si>
  <si>
    <t>Maksimaalne  119  23-24.03; 2.07</t>
  </si>
  <si>
    <t xml:space="preserve">     Minimaalne  98  10-11.08</t>
  </si>
  <si>
    <t>Minimaalne  -29  5-12.08</t>
  </si>
  <si>
    <t>23-25.03; 12.06</t>
  </si>
  <si>
    <t>TABEL 8-2</t>
  </si>
  <si>
    <t>TABEL 8-7</t>
  </si>
  <si>
    <t>Kaev 213</t>
  </si>
  <si>
    <t xml:space="preserve">       Soopinna kõrgus 78,76 m</t>
  </si>
  <si>
    <t>Vai 214</t>
  </si>
  <si>
    <t xml:space="preserve">         Vaia kõrgus 77,10 m</t>
  </si>
  <si>
    <t>Kaev 225</t>
  </si>
  <si>
    <t xml:space="preserve">       Soopinna kõrgus 79,45 m</t>
  </si>
  <si>
    <t>Vai 226</t>
  </si>
  <si>
    <t xml:space="preserve"> Aasta kesk.  -18</t>
  </si>
  <si>
    <t>Maksimaalne  -11  10.01; 12.06</t>
  </si>
  <si>
    <t>Minimaalne  -31  11.08</t>
  </si>
  <si>
    <t xml:space="preserve"> Aasta kesk. 152</t>
  </si>
  <si>
    <t>Maksimaalne  158   10-11.01</t>
  </si>
  <si>
    <t>Minimaalne 140  10-12.08</t>
  </si>
  <si>
    <t xml:space="preserve"> Aasta kesk.  -21</t>
  </si>
  <si>
    <t xml:space="preserve">  Maksimaalne   -13  23.03</t>
  </si>
  <si>
    <t>Minimaalne  -42  11-12.08</t>
  </si>
  <si>
    <t xml:space="preserve"> Aasta kesk. 134</t>
  </si>
  <si>
    <t>Maksimaalne  147  16.07</t>
  </si>
  <si>
    <t>Minimaalne  122  20.10</t>
  </si>
  <si>
    <t>17-20.02; 22-24.02; 1-2.07</t>
  </si>
  <si>
    <t>TABEL 8-3</t>
  </si>
  <si>
    <t>TABEL 8-8</t>
  </si>
  <si>
    <t>Kaev 217</t>
  </si>
  <si>
    <t xml:space="preserve">       Soopinna kõrgus 77,75 m</t>
  </si>
  <si>
    <t>Kaev 218</t>
  </si>
  <si>
    <t xml:space="preserve">         Soopinna kõrgus 76,51 m</t>
  </si>
  <si>
    <t>Kaev 322</t>
  </si>
  <si>
    <t xml:space="preserve">       Soopinna kõrgus 79,52 m</t>
  </si>
  <si>
    <t>Kaev 323</t>
  </si>
  <si>
    <t xml:space="preserve">         Soopinna kõrgus 79,48 m</t>
  </si>
  <si>
    <t>kuiv</t>
  </si>
  <si>
    <t xml:space="preserve"> Aasta kesk.  -37</t>
  </si>
  <si>
    <t>Maksimaalne  -24  23.03</t>
  </si>
  <si>
    <t>Minimaalne  -63  10-12.08</t>
  </si>
  <si>
    <t xml:space="preserve"> Aasta kesk.  -64</t>
  </si>
  <si>
    <t>Maksimaalne  -38  12-13.06</t>
  </si>
  <si>
    <t>Minimaalne  kuiv  10-12.08</t>
  </si>
  <si>
    <t xml:space="preserve"> Aasta kesk.  -27</t>
  </si>
  <si>
    <t>Maksimaalne  -16  23.03</t>
  </si>
  <si>
    <t>Minimaalne  -54  10-11.08</t>
  </si>
  <si>
    <t xml:space="preserve"> Aasta kesk.  -22</t>
  </si>
  <si>
    <t>Maksimaalne -13  13.06; 1-2.07;</t>
  </si>
  <si>
    <t xml:space="preserve">          Minimaalne  -46  11.08</t>
  </si>
  <si>
    <t>19-21.12</t>
  </si>
  <si>
    <t>TABEL 8-4</t>
  </si>
  <si>
    <t>TABEL 8-9</t>
  </si>
  <si>
    <t>Latt 202</t>
  </si>
  <si>
    <t xml:space="preserve">       Lati kõrgus 74,10 m</t>
  </si>
  <si>
    <t>Kaev 219</t>
  </si>
  <si>
    <t xml:space="preserve">         Soopinna kõrgus 76,72 m</t>
  </si>
  <si>
    <t>Kaev 324</t>
  </si>
  <si>
    <t xml:space="preserve">       Soopinna kõrgus 79,54 m</t>
  </si>
  <si>
    <t>Maksimaalne  174  02.07</t>
  </si>
  <si>
    <t>Minimaalne  115  1-2.12</t>
  </si>
  <si>
    <t xml:space="preserve"> Aasta kesk.  -43</t>
  </si>
  <si>
    <t>Maksimaalne  -24  24.06</t>
  </si>
  <si>
    <t>Minimaalne  -69  10-12.08</t>
  </si>
  <si>
    <t xml:space="preserve"> Aasta kesk. -22</t>
  </si>
  <si>
    <t>Maksimaalne  -15  10-11.01;</t>
  </si>
  <si>
    <t>Minimaalne  -38  10-12.08</t>
  </si>
  <si>
    <t>23-25.03;27.03;</t>
  </si>
  <si>
    <t>13.06; 2.07</t>
  </si>
  <si>
    <t>TABEL 8-5</t>
  </si>
  <si>
    <t>Kaev 220</t>
  </si>
  <si>
    <t xml:space="preserve">       Soopinna kõrgus 78,21 m</t>
  </si>
  <si>
    <t>Vai 221</t>
  </si>
  <si>
    <t xml:space="preserve"> Aasta kesk.  -26</t>
  </si>
  <si>
    <t>Maksimaalne  -15  23.03</t>
  </si>
  <si>
    <t>Minimaalne  -49  10-12.08</t>
  </si>
  <si>
    <t xml:space="preserve"> Aasta kesk.  65</t>
  </si>
  <si>
    <t xml:space="preserve"> Maksimaalne  74   1-2.07</t>
  </si>
  <si>
    <t>Minimaalne  53  11.08</t>
  </si>
  <si>
    <t>TABEL 8a-1</t>
  </si>
  <si>
    <t>TABEL 8a-4</t>
  </si>
  <si>
    <t>Kaev 1052</t>
  </si>
  <si>
    <t xml:space="preserve">       Soopinna kõrgus 77,88 m</t>
  </si>
  <si>
    <t>Kaev 1052 a</t>
  </si>
  <si>
    <t xml:space="preserve">         Soopinna kõrgus 77,88 m</t>
  </si>
  <si>
    <t>Kaev 1051</t>
  </si>
  <si>
    <t xml:space="preserve">            Maapinna kõrgus 81,67 m    </t>
  </si>
  <si>
    <t>Kaev 1055</t>
  </si>
  <si>
    <t xml:space="preserve">       Maapinna kõrgus 77,39 m</t>
  </si>
  <si>
    <t xml:space="preserve"> Aasta kesk. 0,87</t>
  </si>
  <si>
    <t>Maksimaalne 0,71   2-4.07</t>
  </si>
  <si>
    <t>Minimaalne  1,01   6-9.08</t>
  </si>
  <si>
    <t xml:space="preserve"> Aasta kesk. 1,10</t>
  </si>
  <si>
    <t>Maksimaalne 0,88   10.01</t>
  </si>
  <si>
    <t>Minimaalne 1,34   27.11</t>
  </si>
  <si>
    <t xml:space="preserve"> Aasta kesk. 2,03</t>
  </si>
  <si>
    <t>Maksimaalne 1,04   11.01</t>
  </si>
  <si>
    <t>Minimaalne  3,30  12-13.10</t>
  </si>
  <si>
    <t xml:space="preserve"> Aasta kesk. 0,71</t>
  </si>
  <si>
    <t>Maksimaalne 0,47   10-11.01</t>
  </si>
  <si>
    <t xml:space="preserve">    Minimaalne 1,18   11-12.08</t>
  </si>
  <si>
    <t>TABEL 8a-2</t>
  </si>
  <si>
    <t>TABEL 8a-5</t>
  </si>
  <si>
    <t>Kaev 1052 b</t>
  </si>
  <si>
    <t xml:space="preserve">          Soopinna kõrgus 77,88 m</t>
  </si>
  <si>
    <t>Kaev 1052 c</t>
  </si>
  <si>
    <t>Kaev 1056</t>
  </si>
  <si>
    <t xml:space="preserve">        Soopinna kõrgus 76,38 m</t>
  </si>
  <si>
    <t>Kaev 1056 a</t>
  </si>
  <si>
    <t>0,24</t>
  </si>
  <si>
    <t>0,26</t>
  </si>
  <si>
    <t xml:space="preserve"> Aasta kesk. 0,63</t>
  </si>
  <si>
    <t>Maksimaalne 0,44   10.01</t>
  </si>
  <si>
    <t>Minimaalne 0,82   10,23.08</t>
  </si>
  <si>
    <t xml:space="preserve"> Aasta kesk. 1,23</t>
  </si>
  <si>
    <t>Maksimaalne 1,05  10.01;</t>
  </si>
  <si>
    <t>Minimaalne 1,41  10,23.08</t>
  </si>
  <si>
    <t xml:space="preserve"> Aasta kesk. +0,44</t>
  </si>
  <si>
    <t xml:space="preserve"> Maksimaalne +0,53 15,21,25.01</t>
  </si>
  <si>
    <t>Minimaalne  +0,32  10,11.08</t>
  </si>
  <si>
    <t xml:space="preserve"> Aasta kesk. 0,26</t>
  </si>
  <si>
    <t>Maksimaalne  0,13  10-12.01;</t>
  </si>
  <si>
    <t>Minimaalne 0,38   10,11.08</t>
  </si>
  <si>
    <t>21-23.08</t>
  </si>
  <si>
    <t>TABEL 8a-3</t>
  </si>
  <si>
    <t>TABEL 8a-6</t>
  </si>
  <si>
    <t>Kaev 1054</t>
  </si>
  <si>
    <t xml:space="preserve">             Maapinna kõrgus 77,27  m    </t>
  </si>
  <si>
    <t>Kaev 1054 a</t>
  </si>
  <si>
    <t xml:space="preserve">      Maapinna kõrgus 77,26 m</t>
  </si>
  <si>
    <t>Kaev 1176</t>
  </si>
  <si>
    <t>Maapinna kõrgus 86,48 m</t>
  </si>
  <si>
    <t>kaev 1176a</t>
  </si>
  <si>
    <t>27-28</t>
  </si>
  <si>
    <t>30-31</t>
  </si>
  <si>
    <t>Aasta kesk. 2,51</t>
  </si>
  <si>
    <t>Maksimaalne 0,55  12.01</t>
  </si>
  <si>
    <t>Minimaalne 5,23  24.10</t>
  </si>
  <si>
    <t>Aasta kesk. -</t>
  </si>
  <si>
    <t>Maksimaalne 0,54  24.03</t>
  </si>
  <si>
    <t>Minimaalne   kuiv 3-6.01;</t>
  </si>
  <si>
    <t>6-15.02; 3-12.06;  3.07-31.12</t>
  </si>
  <si>
    <t>Kaev 1177</t>
  </si>
  <si>
    <t>Maapinna kõrgus 84,66 m</t>
  </si>
  <si>
    <t>kaev 1177a</t>
  </si>
  <si>
    <t>Aasta kesk. 3,20</t>
  </si>
  <si>
    <t>Maksimaalne 0,77  27.03</t>
  </si>
  <si>
    <t>Minimaalne 5,77  24.10</t>
  </si>
  <si>
    <t>Maksimaalne 0,54  24-27.03</t>
  </si>
  <si>
    <t>Minimaalne     kuiv 3-9.01;</t>
  </si>
  <si>
    <t xml:space="preserve"> Aasta kesk. 0,73</t>
  </si>
  <si>
    <t>Maksimaalne 0,59  12.01</t>
  </si>
  <si>
    <t>Minimaalne 0,97   11,12.08</t>
  </si>
  <si>
    <t xml:space="preserve"> Aasta kesk. 0,77</t>
  </si>
  <si>
    <t>Maksimaalne 0,60  10,11.01</t>
  </si>
  <si>
    <t>Minimaalne 1,06   12.08</t>
  </si>
  <si>
    <t>6.02-12.03; 9-12.05;</t>
  </si>
  <si>
    <t>27.05-27.06; 9.07-31.12</t>
  </si>
  <si>
    <t>+1,7</t>
  </si>
  <si>
    <t>+3,8</t>
  </si>
  <si>
    <t>+5,2</t>
  </si>
  <si>
    <t>+4,5</t>
  </si>
  <si>
    <t>+6,1</t>
  </si>
  <si>
    <t>+5,0</t>
  </si>
  <si>
    <t>+2,4</t>
  </si>
  <si>
    <t>-1,2</t>
  </si>
  <si>
    <t>+3,0</t>
  </si>
  <si>
    <t>+1,6</t>
  </si>
  <si>
    <r>
      <t xml:space="preserve"> Lume keskmine tihedus, g/cm</t>
    </r>
    <r>
      <rPr>
        <vertAlign val="superscript"/>
        <sz val="14"/>
        <color rgb="FF000000"/>
        <rFont val="Arial121"/>
        <charset val="186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</si>
</sst>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&quot;.&quot;mm"/>
    <numFmt numFmtId="165" formatCode="0.0"/>
    <numFmt numFmtId="166" formatCode="d&quot;.&quot;m&quot;.&quot;yy"/>
    <numFmt numFmtId="167" formatCode="&quot;-&quot;0"/>
    <numFmt numFmtId="169" formatCode="#,##0.00&quot; &quot;[$€-425];[Red]&quot;-&quot;#,##0.00&quot; &quot;[$€-425]"/>
    <numFmt numFmtId="170" formatCode="&quot;+&quot;0.0"/>
  </numFmts>
  <fonts count="42">
    <font>
      <sz val="11"/>
      <color rgb="FF000000"/>
      <name val="Arial1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Arial1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color rgb="FF000000"/>
      <name val="Arial1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Arial1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3"/>
      <color rgb="FF000000"/>
      <name val="Arial11"/>
      <charset val="186"/>
    </font>
    <font>
      <sz val="12"/>
      <color rgb="FF000000"/>
      <name val="Arial1"/>
      <charset val="186"/>
    </font>
    <font>
      <sz val="13"/>
      <color rgb="FF000000"/>
      <name val="Arial1"/>
      <charset val="186"/>
    </font>
    <font>
      <vertAlign val="superscript"/>
      <sz val="10"/>
      <color rgb="FF000000"/>
      <name val="Arial11"/>
      <charset val="186"/>
    </font>
    <font>
      <sz val="10"/>
      <color rgb="FF000000"/>
      <name val="Arial11"/>
      <charset val="186"/>
    </font>
    <font>
      <sz val="12"/>
      <color rgb="FF000000"/>
      <name val="Arial11"/>
      <charset val="186"/>
    </font>
    <font>
      <sz val="14"/>
      <color rgb="FF000000"/>
      <name val="Arial1"/>
      <charset val="186"/>
    </font>
    <font>
      <sz val="16"/>
      <color rgb="FF000000"/>
      <name val="Arial11"/>
      <charset val="186"/>
    </font>
    <font>
      <sz val="16"/>
      <color rgb="FF000000"/>
      <name val="Arial1"/>
      <charset val="186"/>
    </font>
    <font>
      <vertAlign val="superscript"/>
      <sz val="11"/>
      <color rgb="FF000000"/>
      <name val="Arial121"/>
      <charset val="186"/>
    </font>
    <font>
      <sz val="14"/>
      <color rgb="FF000000"/>
      <name val="Arial11"/>
      <charset val="186"/>
    </font>
    <font>
      <u/>
      <sz val="13"/>
      <color rgb="FF000000"/>
      <name val="Arial11"/>
      <charset val="186"/>
    </font>
    <font>
      <u/>
      <sz val="14"/>
      <color rgb="FF000000"/>
      <name val="Arial11"/>
      <charset val="186"/>
    </font>
    <font>
      <sz val="12"/>
      <color rgb="FF000000"/>
      <name val="Arial121"/>
      <charset val="186"/>
    </font>
    <font>
      <vertAlign val="superscript"/>
      <sz val="12"/>
      <color rgb="FF000000"/>
      <name val="Arial121"/>
      <charset val="186"/>
    </font>
    <font>
      <vertAlign val="superscript"/>
      <sz val="10"/>
      <color rgb="FF000000"/>
      <name val="Arial121"/>
      <charset val="186"/>
    </font>
    <font>
      <sz val="10"/>
      <color rgb="FF000000"/>
      <name val="Arial121"/>
      <charset val="186"/>
    </font>
    <font>
      <vertAlign val="superscript"/>
      <sz val="12"/>
      <color rgb="FF000000"/>
      <name val="Arial11"/>
      <charset val="186"/>
    </font>
    <font>
      <vertAlign val="superscript"/>
      <sz val="13"/>
      <color rgb="FF000000"/>
      <name val="Arial121"/>
      <charset val="186"/>
    </font>
    <font>
      <sz val="10"/>
      <color rgb="FF000000"/>
      <name val="Arial2"/>
      <charset val="186"/>
    </font>
    <font>
      <vertAlign val="superscript"/>
      <sz val="14"/>
      <color rgb="FF000000"/>
      <name val="Arial121"/>
      <charset val="186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3" fillId="3" borderId="0" applyNumberFormat="0" applyBorder="0" applyProtection="0"/>
    <xf numFmtId="0" fontId="4" fillId="20" borderId="1" applyNumberFormat="0" applyProtection="0"/>
    <xf numFmtId="0" fontId="5" fillId="21" borderId="2" applyNumberFormat="0" applyProtection="0"/>
    <xf numFmtId="0" fontId="6" fillId="0" borderId="0" applyNumberFormat="0" applyBorder="0" applyProtection="0"/>
    <xf numFmtId="0" fontId="7" fillId="4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7" borderId="1" applyNumberFormat="0" applyProtection="0"/>
    <xf numFmtId="0" fontId="13" fillId="0" borderId="6" applyNumberFormat="0" applyProtection="0"/>
    <xf numFmtId="0" fontId="14" fillId="22" borderId="0" applyNumberFormat="0" applyBorder="0" applyProtection="0"/>
    <xf numFmtId="0" fontId="15" fillId="0" borderId="0" applyNumberFormat="0" applyBorder="0" applyProtection="0"/>
    <xf numFmtId="0" fontId="15" fillId="23" borderId="7" applyNumberFormat="0" applyProtection="0"/>
    <xf numFmtId="0" fontId="16" fillId="20" borderId="2" applyNumberFormat="0" applyProtection="0"/>
    <xf numFmtId="0" fontId="17" fillId="0" borderId="0" applyNumberFormat="0" applyBorder="0" applyProtection="0"/>
    <xf numFmtId="169" fontId="17" fillId="0" borderId="0" applyBorder="0" applyProtection="0"/>
    <xf numFmtId="0" fontId="18" fillId="0" borderId="0" applyNumberFormat="0" applyBorder="0" applyProtection="0"/>
    <xf numFmtId="0" fontId="19" fillId="0" borderId="8" applyNumberFormat="0" applyProtection="0"/>
    <xf numFmtId="0" fontId="20" fillId="0" borderId="0" applyNumberFormat="0" applyBorder="0" applyProtection="0"/>
  </cellStyleXfs>
  <cellXfs count="442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1" fillId="0" borderId="9" xfId="0" applyFont="1" applyBorder="1"/>
    <xf numFmtId="0" fontId="21" fillId="0" borderId="10" xfId="0" applyFont="1" applyBorder="1"/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3" xfId="0" applyFont="1" applyBorder="1"/>
    <xf numFmtId="0" fontId="21" fillId="0" borderId="15" xfId="0" applyFont="1" applyBorder="1"/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/>
    <xf numFmtId="0" fontId="21" fillId="0" borderId="19" xfId="0" applyFont="1" applyBorder="1"/>
    <xf numFmtId="0" fontId="21" fillId="0" borderId="18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4" xfId="0" applyFont="1" applyBorder="1"/>
    <xf numFmtId="0" fontId="21" fillId="0" borderId="20" xfId="0" applyFont="1" applyBorder="1"/>
    <xf numFmtId="0" fontId="21" fillId="0" borderId="22" xfId="0" applyFont="1" applyBorder="1"/>
    <xf numFmtId="0" fontId="21" fillId="0" borderId="15" xfId="0" applyFont="1" applyBorder="1" applyAlignment="1">
      <alignment horizontal="center"/>
    </xf>
    <xf numFmtId="0" fontId="21" fillId="0" borderId="11" xfId="0" applyFont="1" applyBorder="1"/>
    <xf numFmtId="0" fontId="21" fillId="0" borderId="23" xfId="0" applyFont="1" applyBorder="1" applyAlignment="1">
      <alignment horizontal="center" textRotation="90"/>
    </xf>
    <xf numFmtId="0" fontId="21" fillId="0" borderId="9" xfId="0" applyFont="1" applyBorder="1" applyAlignment="1">
      <alignment textRotation="90"/>
    </xf>
    <xf numFmtId="0" fontId="21" fillId="0" borderId="10" xfId="0" applyFont="1" applyBorder="1" applyAlignment="1">
      <alignment horizontal="right" textRotation="90"/>
    </xf>
    <xf numFmtId="0" fontId="21" fillId="0" borderId="11" xfId="0" applyFont="1" applyBorder="1" applyAlignment="1">
      <alignment textRotation="90"/>
    </xf>
    <xf numFmtId="0" fontId="21" fillId="0" borderId="9" xfId="0" applyFont="1" applyBorder="1" applyAlignment="1">
      <alignment horizontal="right" textRotation="90"/>
    </xf>
    <xf numFmtId="0" fontId="21" fillId="0" borderId="10" xfId="0" applyFont="1" applyBorder="1" applyAlignment="1">
      <alignment textRotation="90"/>
    </xf>
    <xf numFmtId="49" fontId="21" fillId="0" borderId="15" xfId="0" applyNumberFormat="1" applyFont="1" applyBorder="1" applyAlignment="1">
      <alignment horizontal="center"/>
    </xf>
    <xf numFmtId="0" fontId="21" fillId="0" borderId="13" xfId="0" applyFont="1" applyFill="1" applyBorder="1"/>
    <xf numFmtId="49" fontId="21" fillId="0" borderId="0" xfId="0" applyNumberFormat="1" applyFont="1" applyAlignment="1">
      <alignment horizontal="center" vertical="center"/>
    </xf>
    <xf numFmtId="49" fontId="21" fillId="0" borderId="19" xfId="0" applyNumberFormat="1" applyFont="1" applyBorder="1" applyAlignment="1">
      <alignment vertical="center"/>
    </xf>
    <xf numFmtId="49" fontId="21" fillId="0" borderId="18" xfId="0" applyNumberFormat="1" applyFont="1" applyFill="1" applyBorder="1"/>
    <xf numFmtId="0" fontId="21" fillId="0" borderId="19" xfId="0" applyFont="1" applyBorder="1" applyAlignment="1">
      <alignment horizontal="center" textRotation="90"/>
    </xf>
    <xf numFmtId="0" fontId="21" fillId="0" borderId="19" xfId="0" applyFont="1" applyBorder="1" applyAlignment="1">
      <alignment horizontal="right" textRotation="90"/>
    </xf>
    <xf numFmtId="0" fontId="21" fillId="0" borderId="20" xfId="0" applyFont="1" applyBorder="1" applyAlignment="1">
      <alignment textRotation="90"/>
    </xf>
    <xf numFmtId="0" fontId="21" fillId="0" borderId="19" xfId="0" applyFont="1" applyBorder="1" applyAlignment="1">
      <alignment textRotation="90"/>
    </xf>
    <xf numFmtId="0" fontId="21" fillId="0" borderId="22" xfId="0" applyFont="1" applyBorder="1" applyAlignment="1">
      <alignment horizontal="center"/>
    </xf>
    <xf numFmtId="0" fontId="21" fillId="0" borderId="23" xfId="0" applyFont="1" applyBorder="1"/>
    <xf numFmtId="0" fontId="21" fillId="0" borderId="19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165" fontId="21" fillId="0" borderId="19" xfId="0" applyNumberFormat="1" applyFont="1" applyFill="1" applyBorder="1" applyAlignment="1">
      <alignment horizontal="center"/>
    </xf>
    <xf numFmtId="165" fontId="21" fillId="0" borderId="20" xfId="0" applyNumberFormat="1" applyFont="1" applyFill="1" applyBorder="1" applyAlignment="1">
      <alignment horizontal="center"/>
    </xf>
    <xf numFmtId="0" fontId="21" fillId="0" borderId="0" xfId="0" applyFont="1" applyFill="1"/>
    <xf numFmtId="0" fontId="21" fillId="0" borderId="17" xfId="0" applyFont="1" applyBorder="1"/>
    <xf numFmtId="49" fontId="21" fillId="0" borderId="0" xfId="0" applyNumberFormat="1" applyFont="1" applyFill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0" fontId="21" fillId="0" borderId="16" xfId="0" applyFont="1" applyBorder="1"/>
    <xf numFmtId="0" fontId="21" fillId="0" borderId="21" xfId="0" applyFont="1" applyBorder="1" applyAlignment="1">
      <alignment horizontal="center"/>
    </xf>
    <xf numFmtId="0" fontId="21" fillId="0" borderId="18" xfId="0" applyFont="1" applyBorder="1" applyAlignment="1">
      <alignment horizontal="right" textRotation="90"/>
    </xf>
    <xf numFmtId="0" fontId="21" fillId="0" borderId="20" xfId="0" applyFont="1" applyBorder="1" applyAlignment="1">
      <alignment horizontal="center" vertical="center" textRotation="90" wrapText="1"/>
    </xf>
    <xf numFmtId="0" fontId="21" fillId="0" borderId="18" xfId="0" applyFont="1" applyBorder="1" applyAlignment="1">
      <alignment textRotation="90"/>
    </xf>
    <xf numFmtId="0" fontId="21" fillId="0" borderId="19" xfId="0" applyFont="1" applyBorder="1" applyAlignment="1">
      <alignment horizontal="center" vertical="center" textRotation="90" wrapText="1"/>
    </xf>
    <xf numFmtId="164" fontId="21" fillId="0" borderId="13" xfId="0" applyNumberFormat="1" applyFont="1" applyFill="1" applyBorder="1"/>
    <xf numFmtId="49" fontId="21" fillId="0" borderId="14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49" fontId="21" fillId="0" borderId="19" xfId="0" applyNumberFormat="1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49" fontId="21" fillId="0" borderId="19" xfId="0" applyNumberFormat="1" applyFont="1" applyBorder="1" applyAlignment="1"/>
    <xf numFmtId="49" fontId="21" fillId="0" borderId="20" xfId="0" applyNumberFormat="1" applyFont="1" applyBorder="1" applyAlignment="1"/>
    <xf numFmtId="0" fontId="26" fillId="0" borderId="0" xfId="0" applyFont="1"/>
    <xf numFmtId="0" fontId="26" fillId="0" borderId="0" xfId="0" applyFont="1" applyFill="1"/>
    <xf numFmtId="0" fontId="26" fillId="0" borderId="0" xfId="0" applyFont="1" applyAlignment="1">
      <alignment textRotation="90"/>
    </xf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left"/>
    </xf>
    <xf numFmtId="0" fontId="21" fillId="0" borderId="0" xfId="0" applyFont="1" applyAlignment="1">
      <alignment textRotation="90"/>
    </xf>
    <xf numFmtId="0" fontId="25" fillId="0" borderId="0" xfId="0" applyFont="1"/>
    <xf numFmtId="49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/>
    <xf numFmtId="0" fontId="0" fillId="0" borderId="0" xfId="0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22" xfId="0" applyFont="1" applyBorder="1"/>
    <xf numFmtId="0" fontId="23" fillId="0" borderId="12" xfId="0" applyFont="1" applyBorder="1"/>
    <xf numFmtId="0" fontId="23" fillId="0" borderId="9" xfId="0" applyFont="1" applyBorder="1"/>
    <xf numFmtId="0" fontId="23" fillId="0" borderId="11" xfId="0" applyFont="1" applyBorder="1"/>
    <xf numFmtId="0" fontId="23" fillId="0" borderId="22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49" fontId="23" fillId="0" borderId="22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16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65" fontId="23" fillId="0" borderId="22" xfId="0" applyNumberFormat="1" applyFont="1" applyBorder="1" applyAlignment="1">
      <alignment horizontal="center"/>
    </xf>
    <xf numFmtId="165" fontId="23" fillId="0" borderId="16" xfId="0" applyNumberFormat="1" applyFont="1" applyBorder="1" applyAlignment="1">
      <alignment horizontal="center"/>
    </xf>
    <xf numFmtId="165" fontId="23" fillId="0" borderId="17" xfId="0" applyNumberFormat="1" applyFont="1" applyBorder="1" applyAlignment="1">
      <alignment horizontal="center"/>
    </xf>
    <xf numFmtId="165" fontId="23" fillId="0" borderId="21" xfId="0" applyNumberFormat="1" applyFont="1" applyBorder="1" applyAlignment="1">
      <alignment horizontal="center"/>
    </xf>
    <xf numFmtId="49" fontId="23" fillId="0" borderId="21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165" fontId="23" fillId="0" borderId="20" xfId="0" applyNumberFormat="1" applyFont="1" applyBorder="1" applyAlignment="1">
      <alignment horizontal="center"/>
    </xf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165" fontId="23" fillId="0" borderId="18" xfId="0" applyNumberFormat="1" applyFont="1" applyBorder="1" applyAlignment="1">
      <alignment horizontal="center"/>
    </xf>
    <xf numFmtId="165" fontId="23" fillId="0" borderId="19" xfId="0" applyNumberFormat="1" applyFont="1" applyBorder="1" applyAlignment="1">
      <alignment horizontal="center"/>
    </xf>
    <xf numFmtId="165" fontId="23" fillId="0" borderId="23" xfId="0" applyNumberFormat="1" applyFont="1" applyBorder="1" applyAlignment="1">
      <alignment horizontal="center"/>
    </xf>
    <xf numFmtId="0" fontId="27" fillId="0" borderId="12" xfId="0" applyFont="1" applyBorder="1"/>
    <xf numFmtId="165" fontId="27" fillId="0" borderId="12" xfId="0" applyNumberFormat="1" applyFont="1" applyBorder="1"/>
    <xf numFmtId="0" fontId="27" fillId="0" borderId="10" xfId="0" applyFont="1" applyBorder="1"/>
    <xf numFmtId="165" fontId="27" fillId="0" borderId="10" xfId="0" applyNumberFormat="1" applyFont="1" applyBorder="1"/>
    <xf numFmtId="165" fontId="27" fillId="0" borderId="9" xfId="0" applyNumberFormat="1" applyFont="1" applyBorder="1"/>
    <xf numFmtId="0" fontId="27" fillId="0" borderId="11" xfId="0" applyFont="1" applyBorder="1"/>
    <xf numFmtId="0" fontId="27" fillId="0" borderId="9" xfId="0" applyFont="1" applyBorder="1"/>
    <xf numFmtId="165" fontId="27" fillId="0" borderId="11" xfId="0" applyNumberFormat="1" applyFont="1" applyBorder="1"/>
    <xf numFmtId="165" fontId="23" fillId="0" borderId="12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28" fillId="0" borderId="15" xfId="0" applyFont="1" applyBorder="1"/>
    <xf numFmtId="0" fontId="28" fillId="0" borderId="0" xfId="0" applyFont="1" applyAlignment="1">
      <alignment horizontal="left"/>
    </xf>
    <xf numFmtId="0" fontId="28" fillId="0" borderId="17" xfId="0" applyFont="1" applyBorder="1" applyAlignment="1">
      <alignment horizontal="center"/>
    </xf>
    <xf numFmtId="0" fontId="28" fillId="0" borderId="0" xfId="0" applyFont="1"/>
    <xf numFmtId="49" fontId="28" fillId="0" borderId="0" xfId="0" applyNumberFormat="1" applyFont="1" applyAlignment="1">
      <alignment horizontal="right"/>
    </xf>
    <xf numFmtId="49" fontId="28" fillId="0" borderId="0" xfId="0" applyNumberFormat="1" applyFont="1" applyAlignment="1">
      <alignment horizontal="center"/>
    </xf>
    <xf numFmtId="2" fontId="28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19" xfId="0" applyFont="1" applyFill="1" applyBorder="1" applyAlignment="1">
      <alignment horizontal="center"/>
    </xf>
    <xf numFmtId="0" fontId="31" fillId="0" borderId="10" xfId="0" applyFont="1" applyBorder="1"/>
    <xf numFmtId="0" fontId="31" fillId="0" borderId="11" xfId="0" applyFont="1" applyBorder="1"/>
    <xf numFmtId="0" fontId="21" fillId="0" borderId="21" xfId="0" applyFont="1" applyBorder="1"/>
    <xf numFmtId="0" fontId="21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165" fontId="21" fillId="0" borderId="13" xfId="0" applyNumberFormat="1" applyFont="1" applyFill="1" applyBorder="1" applyAlignment="1">
      <alignment horizontal="center"/>
    </xf>
    <xf numFmtId="165" fontId="32" fillId="0" borderId="0" xfId="0" applyNumberFormat="1" applyFont="1" applyFill="1" applyAlignment="1">
      <alignment horizontal="center"/>
    </xf>
    <xf numFmtId="165" fontId="33" fillId="0" borderId="0" xfId="0" applyNumberFormat="1" applyFont="1" applyFill="1" applyAlignment="1">
      <alignment horizontal="center"/>
    </xf>
    <xf numFmtId="165" fontId="31" fillId="0" borderId="0" xfId="0" applyNumberFormat="1" applyFont="1" applyFill="1" applyAlignment="1">
      <alignment horizontal="center"/>
    </xf>
    <xf numFmtId="165" fontId="31" fillId="0" borderId="17" xfId="0" applyNumberFormat="1" applyFont="1" applyFill="1" applyBorder="1" applyAlignment="1">
      <alignment horizontal="center"/>
    </xf>
    <xf numFmtId="165" fontId="21" fillId="0" borderId="16" xfId="0" applyNumberFormat="1" applyFont="1" applyFill="1" applyBorder="1" applyAlignment="1">
      <alignment horizontal="center"/>
    </xf>
    <xf numFmtId="165" fontId="33" fillId="0" borderId="17" xfId="0" applyNumberFormat="1" applyFont="1" applyFill="1" applyBorder="1" applyAlignment="1">
      <alignment horizontal="center"/>
    </xf>
    <xf numFmtId="165" fontId="32" fillId="0" borderId="16" xfId="0" applyNumberFormat="1" applyFont="1" applyFill="1" applyBorder="1" applyAlignment="1">
      <alignment horizontal="center"/>
    </xf>
    <xf numFmtId="165" fontId="21" fillId="0" borderId="0" xfId="0" applyNumberFormat="1" applyFont="1" applyFill="1" applyAlignment="1">
      <alignment horizontal="center"/>
    </xf>
    <xf numFmtId="0" fontId="21" fillId="0" borderId="23" xfId="0" applyFont="1" applyBorder="1" applyAlignment="1">
      <alignment horizontal="center"/>
    </xf>
    <xf numFmtId="165" fontId="31" fillId="0" borderId="19" xfId="0" applyNumberFormat="1" applyFont="1" applyFill="1" applyBorder="1" applyAlignment="1">
      <alignment horizontal="center"/>
    </xf>
    <xf numFmtId="165" fontId="33" fillId="0" borderId="20" xfId="0" applyNumberFormat="1" applyFont="1" applyFill="1" applyBorder="1" applyAlignment="1">
      <alignment horizontal="center"/>
    </xf>
    <xf numFmtId="165" fontId="21" fillId="0" borderId="15" xfId="0" applyNumberFormat="1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/>
    </xf>
    <xf numFmtId="165" fontId="31" fillId="0" borderId="14" xfId="0" applyNumberFormat="1" applyFont="1" applyFill="1" applyBorder="1" applyAlignment="1">
      <alignment horizontal="center"/>
    </xf>
    <xf numFmtId="165" fontId="0" fillId="0" borderId="0" xfId="0" applyNumberFormat="1"/>
    <xf numFmtId="165" fontId="21" fillId="0" borderId="18" xfId="0" applyNumberFormat="1" applyFont="1" applyFill="1" applyBorder="1" applyAlignment="1">
      <alignment horizontal="center"/>
    </xf>
    <xf numFmtId="1" fontId="31" fillId="0" borderId="19" xfId="0" applyNumberFormat="1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/>
    </xf>
    <xf numFmtId="1" fontId="31" fillId="0" borderId="15" xfId="0" applyNumberFormat="1" applyFont="1" applyFill="1" applyBorder="1" applyAlignment="1">
      <alignment horizontal="center"/>
    </xf>
    <xf numFmtId="1" fontId="31" fillId="0" borderId="0" xfId="0" applyNumberFormat="1" applyFont="1" applyFill="1" applyAlignment="1">
      <alignment horizontal="center"/>
    </xf>
    <xf numFmtId="0" fontId="21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19" xfId="0" applyFont="1" applyBorder="1"/>
    <xf numFmtId="0" fontId="3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" fontId="21" fillId="0" borderId="13" xfId="0" applyNumberFormat="1" applyFont="1" applyFill="1" applyBorder="1" applyAlignment="1">
      <alignment horizontal="center"/>
    </xf>
    <xf numFmtId="165" fontId="32" fillId="0" borderId="15" xfId="0" applyNumberFormat="1" applyFont="1" applyFill="1" applyBorder="1" applyAlignment="1">
      <alignment horizontal="center"/>
    </xf>
    <xf numFmtId="165" fontId="33" fillId="0" borderId="15" xfId="0" applyNumberFormat="1" applyFont="1" applyFill="1" applyBorder="1" applyAlignment="1">
      <alignment horizontal="center"/>
    </xf>
    <xf numFmtId="165" fontId="33" fillId="0" borderId="14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33" fillId="0" borderId="0" xfId="0" applyNumberFormat="1" applyFont="1" applyFill="1" applyAlignment="1">
      <alignment horizontal="center"/>
    </xf>
    <xf numFmtId="1" fontId="32" fillId="0" borderId="16" xfId="0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1" fontId="32" fillId="0" borderId="0" xfId="0" applyNumberFormat="1" applyFont="1" applyFill="1" applyAlignment="1">
      <alignment horizontal="center"/>
    </xf>
    <xf numFmtId="1" fontId="21" fillId="0" borderId="19" xfId="0" applyNumberFormat="1" applyFont="1" applyFill="1" applyBorder="1" applyAlignment="1">
      <alignment horizontal="center"/>
    </xf>
    <xf numFmtId="165" fontId="33" fillId="0" borderId="19" xfId="0" applyNumberFormat="1" applyFont="1" applyFill="1" applyBorder="1" applyAlignment="1">
      <alignment horizontal="center"/>
    </xf>
    <xf numFmtId="1" fontId="25" fillId="0" borderId="0" xfId="0" applyNumberFormat="1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165" fontId="27" fillId="0" borderId="19" xfId="0" applyNumberFormat="1" applyFont="1" applyFill="1" applyBorder="1" applyAlignment="1">
      <alignment horizontal="center"/>
    </xf>
    <xf numFmtId="165" fontId="27" fillId="0" borderId="2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5" fontId="27" fillId="0" borderId="0" xfId="0" applyNumberFormat="1" applyFont="1" applyFill="1" applyAlignment="1">
      <alignment horizontal="center"/>
    </xf>
    <xf numFmtId="49" fontId="21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left"/>
    </xf>
    <xf numFmtId="2" fontId="21" fillId="0" borderId="0" xfId="0" applyNumberFormat="1" applyFont="1"/>
    <xf numFmtId="2" fontId="31" fillId="0" borderId="0" xfId="0" applyNumberFormat="1" applyFont="1"/>
    <xf numFmtId="1" fontId="31" fillId="0" borderId="0" xfId="0" applyNumberFormat="1" applyFont="1" applyAlignment="1">
      <alignment horizontal="right"/>
    </xf>
    <xf numFmtId="2" fontId="31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left"/>
    </xf>
    <xf numFmtId="49" fontId="31" fillId="0" borderId="0" xfId="0" applyNumberFormat="1" applyFont="1" applyAlignment="1">
      <alignment horizontal="left"/>
    </xf>
    <xf numFmtId="49" fontId="21" fillId="0" borderId="9" xfId="0" applyNumberFormat="1" applyFont="1" applyBorder="1" applyAlignment="1">
      <alignment horizontal="right"/>
    </xf>
    <xf numFmtId="49" fontId="21" fillId="0" borderId="10" xfId="0" applyNumberFormat="1" applyFont="1" applyBorder="1" applyAlignment="1">
      <alignment horizontal="right"/>
    </xf>
    <xf numFmtId="49" fontId="31" fillId="0" borderId="10" xfId="0" applyNumberFormat="1" applyFont="1" applyBorder="1" applyAlignment="1">
      <alignment horizontal="right"/>
    </xf>
    <xf numFmtId="49" fontId="31" fillId="0" borderId="10" xfId="0" applyNumberFormat="1" applyFont="1" applyBorder="1" applyAlignment="1">
      <alignment horizontal="center"/>
    </xf>
    <xf numFmtId="49" fontId="31" fillId="0" borderId="11" xfId="0" applyNumberFormat="1" applyFont="1" applyBorder="1" applyAlignment="1">
      <alignment horizontal="right"/>
    </xf>
    <xf numFmtId="49" fontId="21" fillId="0" borderId="12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31" fillId="0" borderId="11" xfId="0" applyNumberFormat="1" applyFont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15" fillId="0" borderId="0" xfId="0" applyFont="1"/>
    <xf numFmtId="0" fontId="31" fillId="0" borderId="0" xfId="0" applyFont="1" applyAlignment="1">
      <alignment horizontal="right" vertical="top"/>
    </xf>
    <xf numFmtId="0" fontId="31" fillId="0" borderId="22" xfId="0" applyFont="1" applyBorder="1"/>
    <xf numFmtId="0" fontId="31" fillId="0" borderId="15" xfId="0" applyFont="1" applyBorder="1" applyAlignment="1"/>
    <xf numFmtId="0" fontId="31" fillId="0" borderId="14" xfId="0" applyFont="1" applyBorder="1" applyAlignment="1"/>
    <xf numFmtId="0" fontId="31" fillId="0" borderId="15" xfId="0" applyFont="1" applyBorder="1"/>
    <xf numFmtId="0" fontId="31" fillId="0" borderId="14" xfId="0" applyFont="1" applyBorder="1"/>
    <xf numFmtId="0" fontId="31" fillId="0" borderId="21" xfId="0" applyFont="1" applyBorder="1"/>
    <xf numFmtId="0" fontId="31" fillId="0" borderId="9" xfId="0" applyFont="1" applyBorder="1" applyAlignment="1">
      <alignment horizontal="center"/>
    </xf>
    <xf numFmtId="0" fontId="31" fillId="0" borderId="23" xfId="0" applyFont="1" applyBorder="1"/>
    <xf numFmtId="0" fontId="31" fillId="0" borderId="12" xfId="0" applyFont="1" applyBorder="1"/>
    <xf numFmtId="0" fontId="31" fillId="0" borderId="22" xfId="0" applyFont="1" applyBorder="1" applyAlignment="1">
      <alignment horizontal="center"/>
    </xf>
    <xf numFmtId="165" fontId="31" fillId="0" borderId="22" xfId="0" applyNumberFormat="1" applyFont="1" applyBorder="1" applyAlignment="1">
      <alignment horizontal="center"/>
    </xf>
    <xf numFmtId="49" fontId="31" fillId="0" borderId="22" xfId="0" applyNumberFormat="1" applyFont="1" applyBorder="1" applyAlignment="1">
      <alignment horizontal="center"/>
    </xf>
    <xf numFmtId="49" fontId="31" fillId="0" borderId="22" xfId="0" applyNumberFormat="1" applyFont="1" applyBorder="1" applyAlignment="1">
      <alignment horizontal="center" wrapText="1"/>
    </xf>
    <xf numFmtId="49" fontId="31" fillId="0" borderId="22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right"/>
    </xf>
    <xf numFmtId="165" fontId="31" fillId="0" borderId="12" xfId="0" applyNumberFormat="1" applyFont="1" applyBorder="1" applyAlignment="1">
      <alignment horizontal="center"/>
    </xf>
    <xf numFmtId="166" fontId="31" fillId="0" borderId="12" xfId="0" applyNumberFormat="1" applyFont="1" applyBorder="1" applyAlignment="1">
      <alignment horizontal="center"/>
    </xf>
    <xf numFmtId="49" fontId="31" fillId="0" borderId="12" xfId="0" applyNumberFormat="1" applyFont="1" applyBorder="1" applyAlignment="1">
      <alignment horizontal="center"/>
    </xf>
    <xf numFmtId="165" fontId="31" fillId="0" borderId="0" xfId="0" applyNumberFormat="1" applyFont="1" applyAlignment="1">
      <alignment horizontal="center"/>
    </xf>
    <xf numFmtId="165" fontId="31" fillId="0" borderId="13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164" fontId="31" fillId="0" borderId="22" xfId="0" applyNumberFormat="1" applyFont="1" applyBorder="1" applyAlignment="1">
      <alignment horizontal="center"/>
    </xf>
    <xf numFmtId="165" fontId="31" fillId="0" borderId="9" xfId="0" applyNumberFormat="1" applyFont="1" applyBorder="1" applyAlignment="1">
      <alignment horizontal="center"/>
    </xf>
    <xf numFmtId="165" fontId="31" fillId="0" borderId="10" xfId="0" applyNumberFormat="1" applyFont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/>
    </xf>
    <xf numFmtId="166" fontId="31" fillId="0" borderId="11" xfId="0" applyNumberFormat="1" applyFont="1" applyBorder="1" applyAlignment="1">
      <alignment horizontal="center"/>
    </xf>
    <xf numFmtId="1" fontId="31" fillId="0" borderId="0" xfId="0" applyNumberFormat="1" applyFont="1" applyAlignment="1">
      <alignment horizontal="center"/>
    </xf>
    <xf numFmtId="164" fontId="31" fillId="0" borderId="22" xfId="0" applyNumberFormat="1" applyFont="1" applyBorder="1" applyAlignment="1">
      <alignment horizontal="center" wrapText="1"/>
    </xf>
    <xf numFmtId="164" fontId="27" fillId="0" borderId="0" xfId="0" applyNumberFormat="1" applyFont="1" applyAlignment="1">
      <alignment horizontal="center" wrapText="1"/>
    </xf>
    <xf numFmtId="0" fontId="31" fillId="0" borderId="22" xfId="0" applyFont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/>
    </xf>
    <xf numFmtId="0" fontId="31" fillId="0" borderId="12" xfId="0" applyFont="1" applyBorder="1" applyAlignment="1"/>
    <xf numFmtId="164" fontId="31" fillId="0" borderId="12" xfId="0" applyNumberFormat="1" applyFont="1" applyBorder="1" applyAlignment="1">
      <alignment horizontal="center"/>
    </xf>
    <xf numFmtId="165" fontId="31" fillId="0" borderId="15" xfId="0" applyNumberFormat="1" applyFont="1" applyBorder="1" applyAlignment="1">
      <alignment horizontal="center"/>
    </xf>
    <xf numFmtId="164" fontId="31" fillId="0" borderId="15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49" fontId="31" fillId="0" borderId="15" xfId="0" applyNumberFormat="1" applyFont="1" applyBorder="1" applyAlignment="1">
      <alignment horizontal="center" wrapText="1"/>
    </xf>
    <xf numFmtId="0" fontId="31" fillId="0" borderId="14" xfId="0" applyFont="1" applyBorder="1" applyAlignment="1">
      <alignment horizontal="center" vertical="center"/>
    </xf>
    <xf numFmtId="164" fontId="31" fillId="0" borderId="15" xfId="0" applyNumberFormat="1" applyFont="1" applyBorder="1" applyAlignment="1">
      <alignment horizontal="center" wrapText="1"/>
    </xf>
    <xf numFmtId="164" fontId="31" fillId="0" borderId="12" xfId="0" applyNumberFormat="1" applyFont="1" applyFill="1" applyBorder="1" applyAlignment="1">
      <alignment horizontal="center"/>
    </xf>
    <xf numFmtId="166" fontId="27" fillId="0" borderId="12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4" fontId="27" fillId="0" borderId="22" xfId="0" applyNumberFormat="1" applyFont="1" applyBorder="1" applyAlignment="1">
      <alignment horizontal="center" wrapText="1"/>
    </xf>
    <xf numFmtId="164" fontId="27" fillId="0" borderId="12" xfId="0" applyNumberFormat="1" applyFont="1" applyBorder="1" applyAlignment="1">
      <alignment horizontal="center" wrapText="1"/>
    </xf>
    <xf numFmtId="164" fontId="27" fillId="0" borderId="22" xfId="0" applyNumberFormat="1" applyFont="1" applyBorder="1" applyAlignment="1">
      <alignment horizontal="center"/>
    </xf>
    <xf numFmtId="164" fontId="27" fillId="0" borderId="12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center" wrapText="1"/>
    </xf>
    <xf numFmtId="164" fontId="31" fillId="0" borderId="12" xfId="0" applyNumberFormat="1" applyFont="1" applyBorder="1" applyAlignment="1">
      <alignment horizont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13" xfId="0" applyFont="1" applyBorder="1"/>
    <xf numFmtId="0" fontId="28" fillId="0" borderId="14" xfId="0" applyFont="1" applyBorder="1"/>
    <xf numFmtId="0" fontId="28" fillId="0" borderId="9" xfId="0" applyFont="1" applyBorder="1"/>
    <xf numFmtId="0" fontId="28" fillId="0" borderId="10" xfId="0" applyFont="1" applyBorder="1"/>
    <xf numFmtId="0" fontId="28" fillId="0" borderId="11" xfId="0" applyFont="1" applyBorder="1"/>
    <xf numFmtId="0" fontId="28" fillId="0" borderId="12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165" fontId="29" fillId="0" borderId="19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center"/>
    </xf>
    <xf numFmtId="49" fontId="28" fillId="0" borderId="0" xfId="0" applyNumberFormat="1" applyFont="1"/>
    <xf numFmtId="0" fontId="28" fillId="0" borderId="11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6" xfId="0" applyFont="1" applyBorder="1"/>
    <xf numFmtId="49" fontId="29" fillId="0" borderId="18" xfId="0" applyNumberFormat="1" applyFont="1" applyBorder="1" applyAlignment="1">
      <alignment horizontal="center"/>
    </xf>
    <xf numFmtId="49" fontId="29" fillId="0" borderId="19" xfId="0" applyNumberFormat="1" applyFont="1" applyBorder="1" applyAlignment="1">
      <alignment horizontal="center"/>
    </xf>
    <xf numFmtId="2" fontId="23" fillId="0" borderId="0" xfId="0" applyNumberFormat="1" applyFont="1"/>
    <xf numFmtId="0" fontId="21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1" fontId="15" fillId="0" borderId="13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1" fontId="15" fillId="0" borderId="16" xfId="0" applyNumberFormat="1" applyFont="1" applyBorder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7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1" fontId="15" fillId="0" borderId="18" xfId="0" applyNumberFormat="1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5" fontId="15" fillId="0" borderId="21" xfId="0" applyNumberFormat="1" applyFont="1" applyBorder="1"/>
    <xf numFmtId="0" fontId="15" fillId="0" borderId="21" xfId="0" applyFont="1" applyBorder="1"/>
    <xf numFmtId="0" fontId="15" fillId="0" borderId="1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1" fontId="15" fillId="0" borderId="12" xfId="0" applyNumberFormat="1" applyFont="1" applyBorder="1" applyAlignment="1">
      <alignment horizontal="center"/>
    </xf>
    <xf numFmtId="1" fontId="40" fillId="0" borderId="0" xfId="0" applyNumberFormat="1" applyFont="1" applyFill="1" applyAlignment="1">
      <alignment horizontal="center"/>
    </xf>
    <xf numFmtId="167" fontId="15" fillId="0" borderId="16" xfId="0" applyNumberFormat="1" applyFont="1" applyBorder="1" applyAlignment="1">
      <alignment horizontal="center"/>
    </xf>
    <xf numFmtId="167" fontId="15" fillId="0" borderId="0" xfId="0" applyNumberFormat="1" applyFont="1" applyAlignment="1">
      <alignment horizontal="center"/>
    </xf>
    <xf numFmtId="167" fontId="15" fillId="0" borderId="17" xfId="0" applyNumberFormat="1" applyFont="1" applyBorder="1" applyAlignment="1">
      <alignment horizontal="center"/>
    </xf>
    <xf numFmtId="167" fontId="15" fillId="0" borderId="18" xfId="0" applyNumberFormat="1" applyFont="1" applyBorder="1" applyAlignment="1">
      <alignment horizontal="center"/>
    </xf>
    <xf numFmtId="167" fontId="15" fillId="0" borderId="19" xfId="0" applyNumberFormat="1" applyFont="1" applyBorder="1" applyAlignment="1">
      <alignment horizontal="center"/>
    </xf>
    <xf numFmtId="167" fontId="15" fillId="0" borderId="20" xfId="0" applyNumberFormat="1" applyFont="1" applyBorder="1" applyAlignment="1">
      <alignment horizontal="center"/>
    </xf>
    <xf numFmtId="165" fontId="15" fillId="0" borderId="0" xfId="0" applyNumberFormat="1" applyFont="1"/>
    <xf numFmtId="49" fontId="21" fillId="0" borderId="12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49" fontId="21" fillId="0" borderId="22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textRotation="90" wrapText="1"/>
    </xf>
    <xf numFmtId="49" fontId="21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left" vertical="center"/>
    </xf>
    <xf numFmtId="49" fontId="21" fillId="0" borderId="2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left"/>
    </xf>
    <xf numFmtId="2" fontId="21" fillId="0" borderId="14" xfId="0" applyNumberFormat="1" applyFont="1" applyFill="1" applyBorder="1" applyAlignment="1">
      <alignment horizontal="left"/>
    </xf>
    <xf numFmtId="2" fontId="21" fillId="0" borderId="22" xfId="0" applyNumberFormat="1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 vertical="center" textRotation="90"/>
    </xf>
    <xf numFmtId="2" fontId="21" fillId="0" borderId="12" xfId="0" applyNumberFormat="1" applyFont="1" applyFill="1" applyBorder="1" applyAlignment="1">
      <alignment horizontal="center" vertical="center"/>
    </xf>
    <xf numFmtId="164" fontId="21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 wrapText="1"/>
    </xf>
    <xf numFmtId="165" fontId="21" fillId="0" borderId="1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/>
    </xf>
    <xf numFmtId="0" fontId="0" fillId="0" borderId="23" xfId="0" applyFill="1" applyBorder="1"/>
    <xf numFmtId="0" fontId="0" fillId="0" borderId="0" xfId="0" applyFill="1"/>
    <xf numFmtId="0" fontId="21" fillId="0" borderId="12" xfId="0" applyFont="1" applyFill="1" applyBorder="1" applyAlignment="1">
      <alignment horizontal="center" vertical="center" textRotation="90"/>
    </xf>
    <xf numFmtId="0" fontId="21" fillId="0" borderId="22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/>
    </xf>
    <xf numFmtId="49" fontId="31" fillId="0" borderId="19" xfId="0" applyNumberFormat="1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0" fillId="0" borderId="21" xfId="0" applyFill="1" applyBorder="1"/>
    <xf numFmtId="0" fontId="28" fillId="0" borderId="22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0" fillId="0" borderId="22" xfId="0" applyFill="1" applyBorder="1"/>
    <xf numFmtId="0" fontId="28" fillId="0" borderId="21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center"/>
    </xf>
    <xf numFmtId="49" fontId="29" fillId="0" borderId="21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/>
    <xf numFmtId="0" fontId="31" fillId="0" borderId="0" xfId="0" applyFont="1" applyAlignment="1">
      <alignment horizontal="center" textRotation="90"/>
    </xf>
    <xf numFmtId="0" fontId="31" fillId="0" borderId="19" xfId="0" applyFont="1" applyBorder="1" applyAlignment="1">
      <alignment horizontal="center" textRotation="90"/>
    </xf>
    <xf numFmtId="0" fontId="31" fillId="0" borderId="22" xfId="0" applyFont="1" applyBorder="1" applyAlignment="1">
      <alignment horizontal="center" textRotation="90"/>
    </xf>
    <xf numFmtId="0" fontId="31" fillId="0" borderId="11" xfId="0" applyFont="1" applyBorder="1" applyAlignment="1">
      <alignment horizontal="center" textRotation="90"/>
    </xf>
    <xf numFmtId="0" fontId="31" fillId="0" borderId="12" xfId="0" applyFont="1" applyBorder="1" applyAlignment="1">
      <alignment horizontal="center" textRotation="90"/>
    </xf>
    <xf numFmtId="0" fontId="31" fillId="0" borderId="15" xfId="0" applyFont="1" applyBorder="1" applyAlignment="1">
      <alignment horizontal="left"/>
    </xf>
    <xf numFmtId="0" fontId="31" fillId="0" borderId="14" xfId="0" applyFont="1" applyBorder="1" applyAlignment="1">
      <alignment horizontal="left"/>
    </xf>
    <xf numFmtId="0" fontId="31" fillId="0" borderId="22" xfId="0" applyFont="1" applyFill="1" applyBorder="1" applyAlignment="1">
      <alignment horizontal="center"/>
    </xf>
    <xf numFmtId="0" fontId="31" fillId="0" borderId="17" xfId="0" applyFont="1" applyBorder="1"/>
    <xf numFmtId="0" fontId="31" fillId="0" borderId="0" xfId="0" applyFont="1" applyAlignment="1">
      <alignment horizontal="left"/>
    </xf>
    <xf numFmtId="0" fontId="31" fillId="0" borderId="17" xfId="0" applyFont="1" applyBorder="1" applyAlignment="1">
      <alignment horizontal="left"/>
    </xf>
    <xf numFmtId="0" fontId="31" fillId="0" borderId="0" xfId="0" applyFont="1" applyAlignment="1"/>
    <xf numFmtId="0" fontId="31" fillId="0" borderId="17" xfId="0" applyFont="1" applyBorder="1" applyAlignment="1"/>
    <xf numFmtId="0" fontId="31" fillId="0" borderId="17" xfId="0" applyFont="1" applyBorder="1" applyAlignment="1">
      <alignment horizontal="center"/>
    </xf>
    <xf numFmtId="164" fontId="31" fillId="0" borderId="21" xfId="0" applyNumberFormat="1" applyFont="1" applyBorder="1"/>
    <xf numFmtId="164" fontId="31" fillId="0" borderId="21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17" xfId="0" applyNumberFormat="1" applyFont="1" applyBorder="1" applyAlignment="1">
      <alignment horizontal="center"/>
    </xf>
    <xf numFmtId="2" fontId="31" fillId="0" borderId="0" xfId="0" applyNumberFormat="1" applyFont="1" applyAlignment="1">
      <alignment horizontal="center"/>
    </xf>
    <xf numFmtId="49" fontId="31" fillId="0" borderId="17" xfId="0" applyNumberFormat="1" applyFont="1" applyBorder="1" applyAlignment="1">
      <alignment horizontal="right"/>
    </xf>
    <xf numFmtId="49" fontId="31" fillId="0" borderId="21" xfId="0" applyNumberFormat="1" applyFont="1" applyFill="1" applyBorder="1" applyAlignment="1">
      <alignment horizontal="center"/>
    </xf>
    <xf numFmtId="0" fontId="31" fillId="0" borderId="21" xfId="0" applyFont="1" applyBorder="1" applyAlignment="1">
      <alignment horizontal="center"/>
    </xf>
    <xf numFmtId="2" fontId="31" fillId="0" borderId="21" xfId="0" applyNumberFormat="1" applyFont="1" applyBorder="1" applyAlignment="1">
      <alignment horizontal="center"/>
    </xf>
    <xf numFmtId="49" fontId="31" fillId="0" borderId="22" xfId="0" applyNumberFormat="1" applyFont="1" applyFill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/>
    </xf>
    <xf numFmtId="49" fontId="31" fillId="0" borderId="18" xfId="0" applyNumberFormat="1" applyFont="1" applyBorder="1" applyAlignment="1">
      <alignment horizontal="center"/>
    </xf>
    <xf numFmtId="49" fontId="31" fillId="0" borderId="19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9" fontId="31" fillId="0" borderId="19" xfId="0" applyNumberFormat="1" applyFont="1" applyBorder="1" applyAlignment="1">
      <alignment horizontal="right"/>
    </xf>
    <xf numFmtId="49" fontId="31" fillId="0" borderId="2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17" xfId="0" applyNumberFormat="1" applyFont="1" applyBorder="1" applyAlignment="1">
      <alignment horizontal="center"/>
    </xf>
    <xf numFmtId="0" fontId="0" fillId="0" borderId="17" xfId="0" applyFont="1" applyBorder="1"/>
    <xf numFmtId="0" fontId="0" fillId="0" borderId="23" xfId="0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 applyAlignment="1">
      <alignment horizontal="center"/>
    </xf>
    <xf numFmtId="165" fontId="0" fillId="0" borderId="21" xfId="0" applyNumberFormat="1" applyFont="1" applyBorder="1"/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1" xfId="0" applyFont="1" applyBorder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2" fontId="0" fillId="0" borderId="0" xfId="0" applyNumberFormat="1" applyFont="1"/>
    <xf numFmtId="0" fontId="0" fillId="0" borderId="0" xfId="0" applyFont="1"/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  <xf numFmtId="166" fontId="0" fillId="0" borderId="0" xfId="0" applyNumberFormat="1" applyFont="1"/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0" fontId="0" fillId="0" borderId="0" xfId="0" applyFont="1" applyAlignment="1">
      <alignment horizontal="right" vertical="center"/>
    </xf>
    <xf numFmtId="170" fontId="0" fillId="0" borderId="13" xfId="0" applyNumberFormat="1" applyFont="1" applyBorder="1" applyAlignment="1">
      <alignment horizontal="center"/>
    </xf>
    <xf numFmtId="170" fontId="0" fillId="0" borderId="15" xfId="0" applyNumberFormat="1" applyFont="1" applyBorder="1" applyAlignment="1">
      <alignment horizontal="center"/>
    </xf>
    <xf numFmtId="170" fontId="0" fillId="0" borderId="14" xfId="0" applyNumberFormat="1" applyFont="1" applyBorder="1" applyAlignment="1">
      <alignment horizontal="center"/>
    </xf>
    <xf numFmtId="170" fontId="0" fillId="0" borderId="16" xfId="0" applyNumberFormat="1" applyFont="1" applyBorder="1" applyAlignment="1">
      <alignment horizontal="center"/>
    </xf>
    <xf numFmtId="170" fontId="0" fillId="0" borderId="0" xfId="0" applyNumberFormat="1" applyFont="1" applyAlignment="1">
      <alignment horizontal="center"/>
    </xf>
    <xf numFmtId="170" fontId="0" fillId="0" borderId="17" xfId="0" applyNumberFormat="1" applyFont="1" applyBorder="1" applyAlignment="1">
      <alignment horizontal="center"/>
    </xf>
    <xf numFmtId="170" fontId="0" fillId="0" borderId="18" xfId="0" applyNumberFormat="1" applyFont="1" applyBorder="1" applyAlignment="1">
      <alignment horizontal="center"/>
    </xf>
    <xf numFmtId="170" fontId="0" fillId="0" borderId="19" xfId="0" applyNumberFormat="1" applyFont="1" applyBorder="1" applyAlignment="1">
      <alignment horizontal="center"/>
    </xf>
    <xf numFmtId="170" fontId="0" fillId="0" borderId="20" xfId="0" applyNumberFormat="1" applyFont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rmaallaad" xfId="0" builtinId="0" customBuiltin="1"/>
    <cellStyle name="Normal_Sheet1" xfId="39"/>
    <cellStyle name="Note" xfId="40"/>
    <cellStyle name="Output" xfId="41"/>
    <cellStyle name="Result" xfId="42"/>
    <cellStyle name="Result2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view="pageBreakPreview" topLeftCell="A13" zoomScale="60" zoomScaleNormal="70" workbookViewId="0">
      <selection activeCell="O65" sqref="O65"/>
    </sheetView>
  </sheetViews>
  <sheetFormatPr defaultRowHeight="14.25"/>
  <cols>
    <col min="1" max="1" width="5.875" customWidth="1"/>
    <col min="2" max="2" width="2.125" customWidth="1"/>
    <col min="3" max="4" width="8.625" customWidth="1"/>
    <col min="5" max="5" width="1.375" customWidth="1"/>
    <col min="6" max="6" width="3.125" customWidth="1"/>
    <col min="7" max="7" width="4.5" customWidth="1"/>
    <col min="8" max="8" width="3.875" customWidth="1"/>
    <col min="9" max="9" width="4.5" customWidth="1"/>
    <col min="10" max="10" width="4.375" customWidth="1"/>
    <col min="11" max="11" width="4.125" customWidth="1"/>
    <col min="12" max="13" width="3.875" customWidth="1"/>
    <col min="14" max="14" width="4.125" customWidth="1"/>
    <col min="15" max="15" width="3.875" customWidth="1"/>
    <col min="16" max="16" width="3.625" customWidth="1"/>
    <col min="17" max="17" width="3.875" customWidth="1"/>
    <col min="18" max="18" width="4.125" customWidth="1"/>
    <col min="19" max="21" width="3.875" customWidth="1"/>
    <col min="22" max="22" width="3.625" customWidth="1"/>
    <col min="23" max="25" width="3.875" customWidth="1"/>
    <col min="26" max="26" width="3.5" customWidth="1"/>
    <col min="27" max="27" width="4.125" customWidth="1"/>
    <col min="28" max="29" width="3.875" customWidth="1"/>
    <col min="30" max="30" width="4.125" customWidth="1"/>
    <col min="31" max="31" width="5.375" customWidth="1"/>
    <col min="32" max="32" width="7.125" customWidth="1"/>
    <col min="33" max="33" width="8.5" customWidth="1"/>
    <col min="34" max="34" width="8.875" customWidth="1"/>
  </cols>
  <sheetData>
    <row r="1" spans="1:36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2"/>
      <c r="AI1" s="2"/>
      <c r="AJ1" s="2"/>
    </row>
    <row r="2" spans="1:36" ht="28.35" customHeight="1">
      <c r="A2" s="3"/>
      <c r="B2" s="3"/>
      <c r="C2" s="1"/>
      <c r="D2" s="1"/>
      <c r="E2" s="1"/>
      <c r="F2" s="1"/>
      <c r="G2" s="1"/>
      <c r="H2" s="276" t="s">
        <v>1</v>
      </c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  <c r="AH2" s="2"/>
      <c r="AI2" s="2"/>
      <c r="AJ2" s="2"/>
    </row>
    <row r="3" spans="1:3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/>
      <c r="AH3" s="2"/>
      <c r="AI3" s="2"/>
      <c r="AJ3" s="2"/>
    </row>
    <row r="4" spans="1:36" ht="19.7" customHeight="1">
      <c r="A4" s="4"/>
      <c r="B4" s="5"/>
      <c r="C4" s="5"/>
      <c r="D4" s="5"/>
      <c r="E4" s="5"/>
      <c r="F4" s="5"/>
      <c r="G4" s="311">
        <v>10</v>
      </c>
      <c r="H4" s="311"/>
      <c r="I4" s="312">
        <v>11</v>
      </c>
      <c r="J4" s="312"/>
      <c r="K4" s="312">
        <v>12</v>
      </c>
      <c r="L4" s="312"/>
      <c r="M4" s="312">
        <v>1</v>
      </c>
      <c r="N4" s="312"/>
      <c r="O4" s="312">
        <v>2</v>
      </c>
      <c r="P4" s="312"/>
      <c r="Q4" s="312">
        <v>3</v>
      </c>
      <c r="R4" s="312"/>
      <c r="S4" s="312">
        <v>4</v>
      </c>
      <c r="T4" s="312"/>
      <c r="U4" s="312">
        <v>5</v>
      </c>
      <c r="V4" s="312"/>
      <c r="W4" s="312">
        <v>6</v>
      </c>
      <c r="X4" s="312"/>
      <c r="Y4" s="312">
        <v>7</v>
      </c>
      <c r="Z4" s="312"/>
      <c r="AA4" s="312">
        <v>8</v>
      </c>
      <c r="AB4" s="312"/>
      <c r="AC4" s="312">
        <v>9</v>
      </c>
      <c r="AD4" s="312"/>
      <c r="AE4" s="312" t="s">
        <v>2</v>
      </c>
      <c r="AF4" s="312"/>
      <c r="AG4" s="2"/>
      <c r="AH4" s="2"/>
      <c r="AI4" s="2"/>
      <c r="AJ4" s="2"/>
    </row>
    <row r="5" spans="1:36" ht="19.7" customHeight="1">
      <c r="A5" s="6" t="s">
        <v>3</v>
      </c>
      <c r="B5" s="7"/>
      <c r="C5" s="8" t="s">
        <v>4</v>
      </c>
      <c r="D5" s="1"/>
      <c r="E5" s="1"/>
      <c r="F5" s="9"/>
      <c r="G5" s="310" t="s">
        <v>5</v>
      </c>
      <c r="H5" s="310"/>
      <c r="I5" s="310" t="s">
        <v>6</v>
      </c>
      <c r="J5" s="310"/>
      <c r="K5" s="310" t="s">
        <v>7</v>
      </c>
      <c r="L5" s="310"/>
      <c r="M5" s="310" t="s">
        <v>8</v>
      </c>
      <c r="N5" s="310"/>
      <c r="O5" s="310" t="s">
        <v>9</v>
      </c>
      <c r="P5" s="310"/>
      <c r="Q5" s="310" t="s">
        <v>10</v>
      </c>
      <c r="R5" s="310"/>
      <c r="S5" s="310" t="s">
        <v>11</v>
      </c>
      <c r="T5" s="310"/>
      <c r="U5" s="310" t="s">
        <v>12</v>
      </c>
      <c r="V5" s="310"/>
      <c r="W5" s="310" t="s">
        <v>13</v>
      </c>
      <c r="X5" s="310"/>
      <c r="Y5" s="310" t="s">
        <v>14</v>
      </c>
      <c r="Z5" s="310"/>
      <c r="AA5" s="310" t="s">
        <v>15</v>
      </c>
      <c r="AB5" s="310"/>
      <c r="AC5" s="310" t="s">
        <v>16</v>
      </c>
      <c r="AD5" s="310"/>
      <c r="AE5" s="310" t="s">
        <v>17</v>
      </c>
      <c r="AF5" s="310"/>
      <c r="AG5" s="2"/>
      <c r="AH5" s="2"/>
      <c r="AI5" s="2"/>
      <c r="AJ5" s="2"/>
    </row>
    <row r="6" spans="1:36" ht="19.7" customHeight="1">
      <c r="A6" s="10" t="s">
        <v>18</v>
      </c>
      <c r="B6" s="11"/>
      <c r="C6" s="12" t="s">
        <v>19</v>
      </c>
      <c r="D6" s="13"/>
      <c r="E6" s="13"/>
      <c r="F6" s="13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2"/>
      <c r="AH6" s="2"/>
      <c r="AI6" s="2"/>
      <c r="AJ6" s="2"/>
    </row>
    <row r="7" spans="1:36" ht="19.7" customHeight="1">
      <c r="A7" s="10" t="s">
        <v>20</v>
      </c>
      <c r="B7" s="11"/>
      <c r="C7" s="8" t="s">
        <v>21</v>
      </c>
      <c r="D7" s="9"/>
      <c r="E7" s="9"/>
      <c r="F7" s="9"/>
      <c r="G7" s="310" t="s">
        <v>520</v>
      </c>
      <c r="H7" s="310"/>
      <c r="I7" s="310" t="s">
        <v>521</v>
      </c>
      <c r="J7" s="310"/>
      <c r="K7" s="310" t="s">
        <v>522</v>
      </c>
      <c r="L7" s="310"/>
      <c r="M7" s="310" t="s">
        <v>523</v>
      </c>
      <c r="N7" s="310"/>
      <c r="O7" s="310" t="s">
        <v>524</v>
      </c>
      <c r="P7" s="310"/>
      <c r="Q7" s="310" t="s">
        <v>525</v>
      </c>
      <c r="R7" s="310"/>
      <c r="S7" s="310" t="s">
        <v>526</v>
      </c>
      <c r="T7" s="310"/>
      <c r="U7" s="310" t="s">
        <v>520</v>
      </c>
      <c r="V7" s="310"/>
      <c r="W7" s="310" t="s">
        <v>527</v>
      </c>
      <c r="X7" s="310"/>
      <c r="Y7" s="310" t="s">
        <v>528</v>
      </c>
      <c r="Z7" s="310"/>
      <c r="AA7" s="310" t="s">
        <v>520</v>
      </c>
      <c r="AB7" s="310"/>
      <c r="AC7" s="310" t="s">
        <v>529</v>
      </c>
      <c r="AD7" s="310"/>
      <c r="AE7" s="310" t="s">
        <v>22</v>
      </c>
      <c r="AF7" s="310"/>
      <c r="AG7" s="2"/>
      <c r="AH7" s="2"/>
      <c r="AI7" s="2"/>
      <c r="AJ7" s="2"/>
    </row>
    <row r="8" spans="1:36" ht="19.7" customHeight="1">
      <c r="A8" s="14" t="s">
        <v>23</v>
      </c>
      <c r="B8" s="15"/>
      <c r="C8" s="12" t="s">
        <v>24</v>
      </c>
      <c r="D8" s="13"/>
      <c r="E8" s="13"/>
      <c r="F8" s="13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2"/>
      <c r="AH8" s="2"/>
      <c r="AI8" s="2"/>
      <c r="AJ8" s="2"/>
    </row>
    <row r="9" spans="1:36" ht="19.7" customHeight="1">
      <c r="A9" s="8"/>
      <c r="B9" s="16"/>
      <c r="C9" s="8" t="s">
        <v>4</v>
      </c>
      <c r="D9" s="9"/>
      <c r="E9" s="9"/>
      <c r="F9" s="9"/>
      <c r="G9" s="310" t="s">
        <v>25</v>
      </c>
      <c r="H9" s="310"/>
      <c r="I9" s="310" t="s">
        <v>26</v>
      </c>
      <c r="J9" s="310"/>
      <c r="K9" s="310" t="s">
        <v>27</v>
      </c>
      <c r="L9" s="310"/>
      <c r="M9" s="310" t="s">
        <v>28</v>
      </c>
      <c r="N9" s="310"/>
      <c r="O9" s="310" t="s">
        <v>29</v>
      </c>
      <c r="P9" s="310"/>
      <c r="Q9" s="310" t="s">
        <v>29</v>
      </c>
      <c r="R9" s="310"/>
      <c r="S9" s="310" t="s">
        <v>28</v>
      </c>
      <c r="T9" s="310"/>
      <c r="U9" s="310" t="s">
        <v>30</v>
      </c>
      <c r="V9" s="310"/>
      <c r="W9" s="310" t="s">
        <v>31</v>
      </c>
      <c r="X9" s="310"/>
      <c r="Y9" s="310" t="s">
        <v>32</v>
      </c>
      <c r="Z9" s="310"/>
      <c r="AA9" s="310" t="s">
        <v>33</v>
      </c>
      <c r="AB9" s="310"/>
      <c r="AC9" s="310" t="s">
        <v>34</v>
      </c>
      <c r="AD9" s="310"/>
      <c r="AE9" s="310" t="s">
        <v>35</v>
      </c>
      <c r="AF9" s="310"/>
      <c r="AG9" s="2"/>
      <c r="AH9" s="2"/>
      <c r="AI9" s="2"/>
      <c r="AJ9" s="2"/>
    </row>
    <row r="10" spans="1:36" ht="19.7" customHeight="1">
      <c r="A10" s="313" t="s">
        <v>36</v>
      </c>
      <c r="B10" s="313"/>
      <c r="C10" s="12" t="s">
        <v>37</v>
      </c>
      <c r="D10" s="13"/>
      <c r="E10" s="13"/>
      <c r="F10" s="13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2"/>
      <c r="AH10" s="2"/>
      <c r="AI10" s="2"/>
      <c r="AJ10" s="2"/>
    </row>
    <row r="11" spans="1:36" ht="19.7" customHeight="1">
      <c r="A11" s="313" t="s">
        <v>38</v>
      </c>
      <c r="B11" s="313"/>
      <c r="C11" s="8" t="s">
        <v>39</v>
      </c>
      <c r="D11" s="9"/>
      <c r="E11" s="9"/>
      <c r="F11" s="9"/>
      <c r="G11" s="310" t="s">
        <v>40</v>
      </c>
      <c r="H11" s="310"/>
      <c r="I11" s="310" t="s">
        <v>41</v>
      </c>
      <c r="J11" s="310"/>
      <c r="K11" s="310" t="s">
        <v>42</v>
      </c>
      <c r="L11" s="310"/>
      <c r="M11" s="310" t="s">
        <v>43</v>
      </c>
      <c r="N11" s="310"/>
      <c r="O11" s="310" t="s">
        <v>44</v>
      </c>
      <c r="P11" s="310"/>
      <c r="Q11" s="310" t="s">
        <v>45</v>
      </c>
      <c r="R11" s="310"/>
      <c r="S11" s="310" t="s">
        <v>46</v>
      </c>
      <c r="T11" s="310"/>
      <c r="U11" s="310" t="s">
        <v>47</v>
      </c>
      <c r="V11" s="310"/>
      <c r="W11" s="310" t="s">
        <v>48</v>
      </c>
      <c r="X11" s="310"/>
      <c r="Y11" s="310" t="s">
        <v>29</v>
      </c>
      <c r="Z11" s="310"/>
      <c r="AA11" s="310" t="s">
        <v>49</v>
      </c>
      <c r="AB11" s="310"/>
      <c r="AC11" s="310" t="s">
        <v>50</v>
      </c>
      <c r="AD11" s="310"/>
      <c r="AE11" s="310" t="s">
        <v>51</v>
      </c>
      <c r="AF11" s="310"/>
      <c r="AG11" s="2"/>
      <c r="AH11" s="2"/>
      <c r="AI11" s="2"/>
      <c r="AJ11" s="2"/>
    </row>
    <row r="12" spans="1:36" ht="19.7" customHeight="1">
      <c r="A12" s="12"/>
      <c r="B12" s="17"/>
      <c r="C12" s="12" t="s">
        <v>52</v>
      </c>
      <c r="D12" s="13"/>
      <c r="E12" s="13"/>
      <c r="F12" s="13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2"/>
      <c r="AH12" s="2"/>
      <c r="AI12" s="2"/>
      <c r="AJ12" s="2"/>
    </row>
    <row r="13" spans="1:36" ht="19.7" customHeight="1">
      <c r="A13" s="8"/>
      <c r="B13" s="16"/>
      <c r="C13" s="18"/>
      <c r="D13" s="6"/>
      <c r="E13" s="19"/>
      <c r="F13" s="19"/>
      <c r="G13" s="4"/>
      <c r="H13" s="316" t="s">
        <v>53</v>
      </c>
      <c r="I13" s="316"/>
      <c r="J13" s="316"/>
      <c r="K13" s="20"/>
      <c r="L13" s="312" t="s">
        <v>54</v>
      </c>
      <c r="M13" s="312"/>
      <c r="N13" s="312"/>
      <c r="O13" s="312"/>
      <c r="P13" s="312"/>
      <c r="Q13" s="312"/>
      <c r="R13" s="312"/>
      <c r="S13" s="312" t="s">
        <v>55</v>
      </c>
      <c r="T13" s="312"/>
      <c r="U13" s="312"/>
      <c r="V13" s="312"/>
      <c r="W13" s="312"/>
      <c r="X13" s="312"/>
      <c r="Y13" s="312"/>
      <c r="Z13" s="312" t="s">
        <v>56</v>
      </c>
      <c r="AA13" s="312"/>
      <c r="AB13" s="312"/>
      <c r="AC13" s="312"/>
      <c r="AD13" s="312"/>
      <c r="AE13" s="312"/>
      <c r="AF13" s="312"/>
      <c r="AG13" s="2"/>
      <c r="AH13" s="2"/>
      <c r="AI13" s="2"/>
      <c r="AJ13" s="2"/>
    </row>
    <row r="14" spans="1:36" ht="119.45" customHeight="1">
      <c r="A14" s="313" t="s">
        <v>57</v>
      </c>
      <c r="B14" s="313"/>
      <c r="C14" s="21" t="s">
        <v>58</v>
      </c>
      <c r="D14" s="317" t="s">
        <v>59</v>
      </c>
      <c r="E14" s="317"/>
      <c r="F14" s="317"/>
      <c r="G14" s="22"/>
      <c r="H14" s="23" t="s">
        <v>60</v>
      </c>
      <c r="I14" s="24" t="s">
        <v>61</v>
      </c>
      <c r="J14" s="25" t="s">
        <v>62</v>
      </c>
      <c r="K14" s="24" t="s">
        <v>63</v>
      </c>
      <c r="L14" s="25" t="s">
        <v>60</v>
      </c>
      <c r="M14" s="24" t="s">
        <v>61</v>
      </c>
      <c r="N14" s="25" t="s">
        <v>62</v>
      </c>
      <c r="O14" s="24" t="s">
        <v>63</v>
      </c>
      <c r="P14" s="22"/>
      <c r="Q14" s="26" t="s">
        <v>64</v>
      </c>
      <c r="R14" s="24"/>
      <c r="S14" s="25" t="s">
        <v>60</v>
      </c>
      <c r="T14" s="24" t="s">
        <v>61</v>
      </c>
      <c r="U14" s="23" t="s">
        <v>62</v>
      </c>
      <c r="V14" s="24" t="s">
        <v>63</v>
      </c>
      <c r="W14" s="26"/>
      <c r="X14" s="26" t="s">
        <v>64</v>
      </c>
      <c r="Y14" s="24"/>
      <c r="Z14" s="23" t="s">
        <v>60</v>
      </c>
      <c r="AA14" s="24" t="s">
        <v>61</v>
      </c>
      <c r="AB14" s="23" t="s">
        <v>62</v>
      </c>
      <c r="AC14" s="24" t="s">
        <v>63</v>
      </c>
      <c r="AD14" s="26"/>
      <c r="AE14" s="26" t="s">
        <v>64</v>
      </c>
      <c r="AF14" s="24"/>
      <c r="AG14" s="2"/>
      <c r="AH14" s="2"/>
      <c r="AI14" s="2"/>
      <c r="AJ14" s="2"/>
    </row>
    <row r="15" spans="1:36" ht="19.7" customHeight="1">
      <c r="A15" s="313" t="s">
        <v>65</v>
      </c>
      <c r="B15" s="313"/>
      <c r="C15" s="27" t="s">
        <v>66</v>
      </c>
      <c r="D15" s="323" t="s">
        <v>67</v>
      </c>
      <c r="E15" s="323"/>
      <c r="F15" s="9"/>
      <c r="G15" s="28"/>
      <c r="H15" s="324">
        <v>-25</v>
      </c>
      <c r="I15" s="324"/>
      <c r="J15" s="315" t="s">
        <v>68</v>
      </c>
      <c r="K15" s="315"/>
      <c r="L15" s="314">
        <v>-11</v>
      </c>
      <c r="M15" s="314"/>
      <c r="N15" s="315" t="s">
        <v>69</v>
      </c>
      <c r="O15" s="315"/>
      <c r="P15" s="315" t="s">
        <v>70</v>
      </c>
      <c r="Q15" s="315"/>
      <c r="R15" s="315"/>
      <c r="S15" s="314">
        <v>-29</v>
      </c>
      <c r="T15" s="314"/>
      <c r="U15" s="315" t="s">
        <v>71</v>
      </c>
      <c r="V15" s="315"/>
      <c r="W15" s="315" t="s">
        <v>72</v>
      </c>
      <c r="X15" s="315"/>
      <c r="Y15" s="315"/>
      <c r="Z15" s="314">
        <v>-27</v>
      </c>
      <c r="AA15" s="314"/>
      <c r="AB15" s="315" t="s">
        <v>73</v>
      </c>
      <c r="AC15" s="315"/>
      <c r="AD15" s="315" t="s">
        <v>74</v>
      </c>
      <c r="AE15" s="315"/>
      <c r="AF15" s="315"/>
      <c r="AG15" s="2"/>
      <c r="AH15" s="2"/>
      <c r="AI15" s="2"/>
      <c r="AJ15" s="2"/>
    </row>
    <row r="16" spans="1:36" ht="40.700000000000003" customHeight="1">
      <c r="A16" s="319" t="s">
        <v>75</v>
      </c>
      <c r="B16" s="319"/>
      <c r="C16" s="29" t="s">
        <v>76</v>
      </c>
      <c r="D16" s="320" t="s">
        <v>77</v>
      </c>
      <c r="E16" s="320"/>
      <c r="F16" s="30"/>
      <c r="G16" s="31"/>
      <c r="H16" s="321" t="s">
        <v>78</v>
      </c>
      <c r="I16" s="321"/>
      <c r="J16" s="322" t="s">
        <v>79</v>
      </c>
      <c r="K16" s="322"/>
      <c r="L16" s="322" t="s">
        <v>80</v>
      </c>
      <c r="M16" s="322"/>
      <c r="N16" s="322" t="s">
        <v>81</v>
      </c>
      <c r="O16" s="322"/>
      <c r="P16" s="318" t="s">
        <v>82</v>
      </c>
      <c r="Q16" s="318"/>
      <c r="R16" s="318"/>
      <c r="S16" s="322" t="s">
        <v>83</v>
      </c>
      <c r="T16" s="322"/>
      <c r="U16" s="322" t="s">
        <v>79</v>
      </c>
      <c r="V16" s="322"/>
      <c r="W16" s="322" t="s">
        <v>84</v>
      </c>
      <c r="X16" s="322"/>
      <c r="Y16" s="322"/>
      <c r="Z16" s="322" t="s">
        <v>85</v>
      </c>
      <c r="AA16" s="322"/>
      <c r="AB16" s="322" t="s">
        <v>86</v>
      </c>
      <c r="AC16" s="322"/>
      <c r="AD16" s="318" t="s">
        <v>87</v>
      </c>
      <c r="AE16" s="318"/>
      <c r="AF16" s="318"/>
      <c r="AG16" s="2"/>
      <c r="AH16" s="2"/>
      <c r="AI16" s="2"/>
      <c r="AJ16" s="2"/>
    </row>
    <row r="17" spans="1:36" ht="19.7" customHeight="1">
      <c r="A17" s="8"/>
      <c r="B17" s="16"/>
      <c r="C17" s="9"/>
      <c r="D17" s="8"/>
      <c r="E17" s="9"/>
      <c r="F17" s="9"/>
      <c r="G17" s="4"/>
      <c r="H17" s="5" t="s">
        <v>88</v>
      </c>
      <c r="I17" s="5"/>
      <c r="J17" s="5"/>
      <c r="K17" s="20"/>
      <c r="L17" s="312" t="s">
        <v>89</v>
      </c>
      <c r="M17" s="312"/>
      <c r="N17" s="312"/>
      <c r="O17" s="312"/>
      <c r="P17" s="312"/>
      <c r="Q17" s="312"/>
      <c r="R17" s="312"/>
      <c r="S17" s="312" t="s">
        <v>90</v>
      </c>
      <c r="T17" s="312"/>
      <c r="U17" s="312"/>
      <c r="V17" s="312"/>
      <c r="W17" s="312"/>
      <c r="X17" s="312"/>
      <c r="Y17" s="312"/>
      <c r="Z17" s="312" t="s">
        <v>91</v>
      </c>
      <c r="AA17" s="312"/>
      <c r="AB17" s="312"/>
      <c r="AC17" s="312"/>
      <c r="AD17" s="312"/>
      <c r="AE17" s="312"/>
      <c r="AF17" s="312"/>
      <c r="AG17" s="2"/>
      <c r="AH17" s="2"/>
      <c r="AI17" s="2"/>
      <c r="AJ17" s="2"/>
    </row>
    <row r="18" spans="1:36" ht="108.2" customHeight="1">
      <c r="A18" s="313" t="s">
        <v>92</v>
      </c>
      <c r="B18" s="313"/>
      <c r="C18" s="32" t="s">
        <v>93</v>
      </c>
      <c r="D18" s="317" t="s">
        <v>94</v>
      </c>
      <c r="E18" s="317"/>
      <c r="F18" s="317"/>
      <c r="G18" s="22"/>
      <c r="H18" s="23" t="s">
        <v>60</v>
      </c>
      <c r="I18" s="24" t="s">
        <v>95</v>
      </c>
      <c r="J18" s="33" t="s">
        <v>96</v>
      </c>
      <c r="K18" s="34" t="s">
        <v>97</v>
      </c>
      <c r="L18" s="33" t="s">
        <v>60</v>
      </c>
      <c r="M18" s="34" t="s">
        <v>95</v>
      </c>
      <c r="N18" s="33" t="s">
        <v>96</v>
      </c>
      <c r="O18" s="34" t="s">
        <v>97</v>
      </c>
      <c r="P18" s="35"/>
      <c r="Q18" s="35" t="s">
        <v>98</v>
      </c>
      <c r="R18" s="34"/>
      <c r="S18" s="33" t="s">
        <v>60</v>
      </c>
      <c r="T18" s="34" t="s">
        <v>95</v>
      </c>
      <c r="U18" s="33" t="s">
        <v>96</v>
      </c>
      <c r="V18" s="34" t="s">
        <v>97</v>
      </c>
      <c r="W18" s="35"/>
      <c r="X18" s="35" t="s">
        <v>98</v>
      </c>
      <c r="Y18" s="34"/>
      <c r="Z18" s="33" t="s">
        <v>60</v>
      </c>
      <c r="AA18" s="34" t="s">
        <v>95</v>
      </c>
      <c r="AB18" s="33" t="s">
        <v>96</v>
      </c>
      <c r="AC18" s="34" t="s">
        <v>97</v>
      </c>
      <c r="AD18" s="35"/>
      <c r="AE18" s="35" t="s">
        <v>98</v>
      </c>
      <c r="AF18" s="34"/>
      <c r="AG18" s="2"/>
      <c r="AH18" s="2"/>
      <c r="AI18" s="2"/>
      <c r="AJ18" s="2"/>
    </row>
    <row r="19" spans="1:36" ht="28.35" customHeight="1">
      <c r="A19" s="313" t="s">
        <v>99</v>
      </c>
      <c r="B19" s="313"/>
      <c r="C19" s="36">
        <v>1</v>
      </c>
      <c r="D19" s="323" t="s">
        <v>100</v>
      </c>
      <c r="E19" s="323"/>
      <c r="F19" s="9"/>
      <c r="G19" s="8"/>
      <c r="H19" s="325">
        <v>9.24</v>
      </c>
      <c r="I19" s="325"/>
      <c r="J19" s="326">
        <v>0.44</v>
      </c>
      <c r="K19" s="326"/>
      <c r="L19" s="328">
        <v>1.43</v>
      </c>
      <c r="M19" s="328"/>
      <c r="N19" s="326" t="s">
        <v>101</v>
      </c>
      <c r="O19" s="326"/>
      <c r="P19" s="331" t="s">
        <v>102</v>
      </c>
      <c r="Q19" s="331"/>
      <c r="R19" s="331"/>
      <c r="S19" s="332">
        <v>66.599999999999994</v>
      </c>
      <c r="T19" s="332"/>
      <c r="U19" s="333">
        <v>0.53</v>
      </c>
      <c r="V19" s="333"/>
      <c r="W19" s="334" t="s">
        <v>103</v>
      </c>
      <c r="X19" s="334"/>
      <c r="Y19" s="334"/>
      <c r="Z19" s="328">
        <v>0.18</v>
      </c>
      <c r="AA19" s="328"/>
      <c r="AB19" s="314" t="s">
        <v>101</v>
      </c>
      <c r="AC19" s="314"/>
      <c r="AD19" s="329" t="s">
        <v>104</v>
      </c>
      <c r="AE19" s="329"/>
      <c r="AF19" s="329"/>
      <c r="AG19" s="2"/>
      <c r="AH19" s="2"/>
      <c r="AI19" s="2"/>
      <c r="AJ19" s="2"/>
    </row>
    <row r="20" spans="1:36" ht="28.35" customHeight="1">
      <c r="A20" s="14"/>
      <c r="B20" s="15"/>
      <c r="C20" s="37"/>
      <c r="D20" s="12"/>
      <c r="E20" s="13"/>
      <c r="F20" s="13"/>
      <c r="G20" s="12"/>
      <c r="H20" s="38"/>
      <c r="I20" s="39"/>
      <c r="J20" s="38"/>
      <c r="K20" s="39"/>
      <c r="L20" s="328"/>
      <c r="M20" s="328"/>
      <c r="N20" s="38"/>
      <c r="O20" s="39"/>
      <c r="P20" s="331"/>
      <c r="Q20" s="331"/>
      <c r="R20" s="331"/>
      <c r="S20" s="332"/>
      <c r="T20" s="332"/>
      <c r="U20" s="333"/>
      <c r="V20" s="333"/>
      <c r="W20" s="334"/>
      <c r="X20" s="334"/>
      <c r="Y20" s="334"/>
      <c r="Z20" s="328"/>
      <c r="AA20" s="328"/>
      <c r="AB20" s="40"/>
      <c r="AC20" s="41"/>
      <c r="AD20" s="329"/>
      <c r="AE20" s="329"/>
      <c r="AF20" s="329"/>
      <c r="AG20" s="2"/>
      <c r="AH20" s="2"/>
      <c r="AI20" s="2"/>
      <c r="AJ20" s="2"/>
    </row>
    <row r="21" spans="1:36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/>
      <c r="AH21" s="2"/>
      <c r="AI21" s="2"/>
      <c r="AJ21" s="2"/>
    </row>
    <row r="22" spans="1:36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"/>
      <c r="AH22" s="2"/>
      <c r="AI22" s="2"/>
      <c r="AJ22" s="2"/>
    </row>
    <row r="23" spans="1:36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"/>
      <c r="AH23" s="2"/>
      <c r="AI23" s="2"/>
      <c r="AJ23" s="2"/>
    </row>
    <row r="24" spans="1:36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"/>
      <c r="AH24" s="2"/>
      <c r="AI24" s="2"/>
      <c r="AJ24" s="2"/>
    </row>
    <row r="25" spans="1:36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"/>
      <c r="AH25" s="2"/>
      <c r="AI25" s="2"/>
      <c r="AJ25" s="2"/>
    </row>
    <row r="26" spans="1:36" ht="16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"/>
      <c r="AH26" s="2"/>
      <c r="AI26" s="2"/>
      <c r="AJ26" s="2"/>
    </row>
    <row r="27" spans="1:36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"/>
      <c r="AH27" s="2"/>
      <c r="AI27" s="2"/>
      <c r="AJ27" s="2"/>
    </row>
    <row r="28" spans="1:36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"/>
      <c r="AH28" s="2"/>
      <c r="AI28" s="2"/>
      <c r="AJ28" s="2"/>
    </row>
    <row r="29" spans="1:3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"/>
      <c r="AH29" s="2"/>
      <c r="AI29" s="2"/>
      <c r="AJ29" s="2"/>
    </row>
    <row r="30" spans="1:36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"/>
      <c r="AH30" s="2"/>
      <c r="AI30" s="2"/>
      <c r="AJ30" s="2"/>
    </row>
    <row r="31" spans="1:36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"/>
      <c r="AH31" s="2"/>
      <c r="AI31" s="2"/>
      <c r="AJ31" s="2"/>
    </row>
    <row r="32" spans="1:36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"/>
      <c r="AH32" s="2"/>
      <c r="AI32" s="2"/>
      <c r="AJ32" s="2"/>
    </row>
    <row r="33" spans="1:36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"/>
      <c r="AH33" s="2"/>
      <c r="AI33" s="2"/>
      <c r="AJ33" s="2"/>
    </row>
    <row r="34" spans="1:36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"/>
      <c r="AH34" s="2"/>
      <c r="AI34" s="2"/>
      <c r="AJ34" s="2"/>
    </row>
    <row r="35" spans="1:36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"/>
      <c r="AH35" s="2"/>
      <c r="AI35" s="2"/>
      <c r="AJ35" s="2"/>
    </row>
    <row r="36" spans="1:36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"/>
      <c r="AH36" s="2"/>
      <c r="AI36" s="2"/>
      <c r="AJ36" s="2"/>
    </row>
    <row r="37" spans="1:36" ht="16.5">
      <c r="A37" s="1" t="s">
        <v>105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42"/>
      <c r="AE37" s="1"/>
      <c r="AF37" s="1"/>
      <c r="AG37" s="2"/>
      <c r="AH37" s="2"/>
      <c r="AI37" s="2"/>
      <c r="AJ37" s="2"/>
    </row>
    <row r="38" spans="1:36" ht="27.95" customHeight="1">
      <c r="A38" s="1"/>
      <c r="B38" s="1"/>
      <c r="C38" s="1"/>
      <c r="D38" s="1"/>
      <c r="E38" s="1"/>
      <c r="F38" s="1"/>
      <c r="G38" s="330" t="s">
        <v>106</v>
      </c>
      <c r="H38" s="330"/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V38" s="33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"/>
      <c r="AH38" s="2"/>
      <c r="AI38" s="2"/>
      <c r="AJ38" s="2"/>
    </row>
    <row r="39" spans="1:36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"/>
      <c r="AH39" s="2"/>
      <c r="AI39" s="2"/>
      <c r="AJ39" s="2"/>
    </row>
    <row r="40" spans="1:36" ht="19.7" customHeight="1">
      <c r="A40" s="8"/>
      <c r="B40" s="16"/>
      <c r="C40" s="9"/>
      <c r="D40" s="8"/>
      <c r="E40" s="9"/>
      <c r="F40" s="9"/>
      <c r="G40" s="16"/>
      <c r="H40" s="9"/>
      <c r="I40" s="9"/>
      <c r="J40" s="9"/>
      <c r="K40" s="16"/>
      <c r="L40" s="4"/>
      <c r="M40" s="5"/>
      <c r="N40" s="316" t="s">
        <v>107</v>
      </c>
      <c r="O40" s="316"/>
      <c r="P40" s="316"/>
      <c r="Q40" s="316"/>
      <c r="R40" s="316"/>
      <c r="S40" s="5"/>
      <c r="T40" s="20"/>
      <c r="U40" s="5"/>
      <c r="V40" s="316" t="s">
        <v>108</v>
      </c>
      <c r="W40" s="316"/>
      <c r="X40" s="316"/>
      <c r="Y40" s="316"/>
      <c r="Z40" s="20"/>
      <c r="AA40" s="5"/>
      <c r="AB40" s="316" t="s">
        <v>109</v>
      </c>
      <c r="AC40" s="316"/>
      <c r="AD40" s="316"/>
      <c r="AE40" s="316"/>
      <c r="AF40" s="20"/>
      <c r="AG40" s="2"/>
      <c r="AH40" s="2"/>
      <c r="AI40" s="2"/>
      <c r="AJ40" s="2"/>
    </row>
    <row r="41" spans="1:36" ht="142.35" customHeight="1">
      <c r="A41" s="313" t="s">
        <v>110</v>
      </c>
      <c r="B41" s="313"/>
      <c r="C41" s="32" t="s">
        <v>111</v>
      </c>
      <c r="D41" s="327" t="s">
        <v>94</v>
      </c>
      <c r="E41" s="327"/>
      <c r="F41" s="327"/>
      <c r="G41" s="34"/>
      <c r="H41" s="35"/>
      <c r="I41" s="33" t="s">
        <v>112</v>
      </c>
      <c r="J41" s="35" t="s">
        <v>113</v>
      </c>
      <c r="K41" s="34"/>
      <c r="L41" s="35"/>
      <c r="M41" s="33" t="s">
        <v>60</v>
      </c>
      <c r="N41" s="34" t="s">
        <v>61</v>
      </c>
      <c r="O41" s="35"/>
      <c r="P41" s="33" t="s">
        <v>114</v>
      </c>
      <c r="Q41" s="34" t="s">
        <v>115</v>
      </c>
      <c r="R41" s="35"/>
      <c r="S41" s="35" t="s">
        <v>64</v>
      </c>
      <c r="T41" s="34"/>
      <c r="U41" s="33" t="s">
        <v>60</v>
      </c>
      <c r="V41" s="35" t="s">
        <v>116</v>
      </c>
      <c r="W41" s="34" t="s">
        <v>64</v>
      </c>
      <c r="X41" s="35"/>
      <c r="Y41" s="33" t="s">
        <v>114</v>
      </c>
      <c r="Z41" s="34" t="s">
        <v>117</v>
      </c>
      <c r="AA41" s="33" t="s">
        <v>60</v>
      </c>
      <c r="AB41" s="35" t="s">
        <v>116</v>
      </c>
      <c r="AC41" s="34" t="s">
        <v>98</v>
      </c>
      <c r="AD41" s="35"/>
      <c r="AE41" s="33" t="s">
        <v>114</v>
      </c>
      <c r="AF41" s="34" t="s">
        <v>117</v>
      </c>
      <c r="AG41" s="2"/>
      <c r="AH41" s="2"/>
      <c r="AI41" s="2"/>
      <c r="AJ41" s="2"/>
    </row>
    <row r="42" spans="1:36" ht="19.7" customHeight="1">
      <c r="A42" s="313" t="s">
        <v>118</v>
      </c>
      <c r="B42" s="313"/>
      <c r="C42" s="36">
        <v>5</v>
      </c>
      <c r="D42" s="323" t="s">
        <v>77</v>
      </c>
      <c r="E42" s="323"/>
      <c r="F42" s="323"/>
      <c r="G42" s="43"/>
      <c r="H42" s="1"/>
      <c r="I42" s="1" t="s">
        <v>119</v>
      </c>
      <c r="J42" s="1"/>
      <c r="K42" s="43"/>
      <c r="L42" s="44"/>
      <c r="M42" s="44" t="s">
        <v>120</v>
      </c>
      <c r="N42" s="45"/>
      <c r="O42" s="315" t="s">
        <v>121</v>
      </c>
      <c r="P42" s="315"/>
      <c r="Q42" s="315"/>
      <c r="R42" s="315" t="s">
        <v>122</v>
      </c>
      <c r="S42" s="315"/>
      <c r="T42" s="315"/>
      <c r="U42" s="315" t="s">
        <v>123</v>
      </c>
      <c r="V42" s="315"/>
      <c r="W42" s="315"/>
      <c r="X42" s="315" t="s">
        <v>124</v>
      </c>
      <c r="Y42" s="315"/>
      <c r="Z42" s="315"/>
      <c r="AA42" s="315" t="s">
        <v>125</v>
      </c>
      <c r="AB42" s="315"/>
      <c r="AC42" s="315"/>
      <c r="AD42" s="315" t="s">
        <v>126</v>
      </c>
      <c r="AE42" s="315"/>
      <c r="AF42" s="315"/>
      <c r="AG42" s="2"/>
      <c r="AH42" s="2"/>
      <c r="AI42" s="2"/>
      <c r="AJ42" s="2"/>
    </row>
    <row r="43" spans="1:36" ht="19.7" customHeight="1">
      <c r="A43" s="46"/>
      <c r="B43" s="43"/>
      <c r="C43" s="47">
        <v>5</v>
      </c>
      <c r="D43" s="340" t="s">
        <v>77</v>
      </c>
      <c r="E43" s="340"/>
      <c r="F43" s="340"/>
      <c r="G43" s="43"/>
      <c r="H43" s="1"/>
      <c r="I43" s="1" t="s">
        <v>127</v>
      </c>
      <c r="J43" s="1"/>
      <c r="K43" s="43"/>
      <c r="L43" s="335" t="s">
        <v>46</v>
      </c>
      <c r="M43" s="335"/>
      <c r="N43" s="335"/>
      <c r="O43" s="335" t="s">
        <v>128</v>
      </c>
      <c r="P43" s="335"/>
      <c r="Q43" s="335"/>
      <c r="R43" s="335" t="s">
        <v>122</v>
      </c>
      <c r="S43" s="335"/>
      <c r="T43" s="335"/>
      <c r="U43" s="335" t="s">
        <v>129</v>
      </c>
      <c r="V43" s="335"/>
      <c r="W43" s="335"/>
      <c r="X43" s="335" t="s">
        <v>130</v>
      </c>
      <c r="Y43" s="335"/>
      <c r="Z43" s="335"/>
      <c r="AA43" s="335" t="s">
        <v>70</v>
      </c>
      <c r="AB43" s="335"/>
      <c r="AC43" s="335"/>
      <c r="AD43" s="335" t="s">
        <v>131</v>
      </c>
      <c r="AE43" s="335"/>
      <c r="AF43" s="335"/>
      <c r="AG43" s="2"/>
      <c r="AH43" s="2"/>
      <c r="AI43" s="2"/>
      <c r="AJ43" s="2"/>
    </row>
    <row r="44" spans="1:36" ht="19.7" customHeight="1">
      <c r="A44" s="46"/>
      <c r="B44" s="43"/>
      <c r="C44" s="37"/>
      <c r="D44" s="12"/>
      <c r="E44" s="13"/>
      <c r="F44" s="13"/>
      <c r="G44" s="43"/>
      <c r="H44" s="1"/>
      <c r="I44" s="1"/>
      <c r="J44" s="1"/>
      <c r="K44" s="43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2"/>
      <c r="AH44" s="2"/>
      <c r="AI44" s="2"/>
      <c r="AJ44" s="2"/>
    </row>
    <row r="45" spans="1:36" ht="19.7" customHeight="1">
      <c r="A45" s="4"/>
      <c r="B45" s="5"/>
      <c r="C45" s="316" t="s">
        <v>132</v>
      </c>
      <c r="D45" s="316"/>
      <c r="E45" s="316"/>
      <c r="F45" s="316"/>
      <c r="G45" s="5"/>
      <c r="H45" s="20"/>
      <c r="I45" s="5"/>
      <c r="J45" s="316" t="s">
        <v>133</v>
      </c>
      <c r="K45" s="316"/>
      <c r="L45" s="316"/>
      <c r="M45" s="316"/>
      <c r="N45" s="316"/>
      <c r="O45" s="5"/>
      <c r="P45" s="20"/>
      <c r="Q45" s="5"/>
      <c r="R45" s="5"/>
      <c r="S45" s="5"/>
      <c r="T45" s="5"/>
      <c r="U45" s="5"/>
      <c r="V45" s="5" t="s">
        <v>134</v>
      </c>
      <c r="W45" s="5"/>
      <c r="X45" s="5"/>
      <c r="Y45" s="5"/>
      <c r="Z45" s="5"/>
      <c r="AA45" s="5"/>
      <c r="AB45" s="5"/>
      <c r="AC45" s="5"/>
      <c r="AD45" s="5"/>
      <c r="AE45" s="5"/>
      <c r="AF45" s="20"/>
      <c r="AG45" s="2"/>
      <c r="AH45" s="2"/>
      <c r="AI45" s="2"/>
      <c r="AJ45" s="2"/>
    </row>
    <row r="46" spans="1:36" ht="24.95" customHeight="1">
      <c r="A46" s="338" t="s">
        <v>135</v>
      </c>
      <c r="B46" s="338"/>
      <c r="C46" s="8"/>
      <c r="D46" s="16"/>
      <c r="E46" s="8"/>
      <c r="F46" s="9"/>
      <c r="G46" s="9"/>
      <c r="H46" s="16"/>
      <c r="I46" s="1"/>
      <c r="J46" s="1"/>
      <c r="K46" s="1"/>
      <c r="L46" s="43"/>
      <c r="M46" s="1"/>
      <c r="N46" s="1"/>
      <c r="O46" s="1"/>
      <c r="P46" s="43"/>
      <c r="Q46" s="4"/>
      <c r="R46" s="5"/>
      <c r="S46" s="5"/>
      <c r="T46" s="5" t="s">
        <v>136</v>
      </c>
      <c r="U46" s="5"/>
      <c r="V46" s="5"/>
      <c r="W46" s="5"/>
      <c r="X46" s="20"/>
      <c r="Y46" s="5"/>
      <c r="Z46" s="5"/>
      <c r="AA46" s="5"/>
      <c r="AB46" s="5" t="s">
        <v>137</v>
      </c>
      <c r="AC46" s="5"/>
      <c r="AD46" s="5"/>
      <c r="AE46" s="5"/>
      <c r="AF46" s="20"/>
      <c r="AG46" s="2"/>
      <c r="AH46" s="2"/>
      <c r="AI46" s="2"/>
      <c r="AJ46" s="2"/>
    </row>
    <row r="47" spans="1:36" ht="141.75" customHeight="1">
      <c r="A47" s="338"/>
      <c r="B47" s="338"/>
      <c r="C47" s="48" t="s">
        <v>138</v>
      </c>
      <c r="D47" s="49"/>
      <c r="E47" s="50"/>
      <c r="F47" s="35"/>
      <c r="G47" s="51" t="s">
        <v>139</v>
      </c>
      <c r="H47" s="34"/>
      <c r="I47" s="35"/>
      <c r="J47" s="33" t="s">
        <v>140</v>
      </c>
      <c r="K47" s="35"/>
      <c r="L47" s="34"/>
      <c r="M47" s="35"/>
      <c r="N47" s="33" t="s">
        <v>141</v>
      </c>
      <c r="O47" s="35"/>
      <c r="P47" s="34"/>
      <c r="Q47" s="35"/>
      <c r="R47" s="33" t="s">
        <v>142</v>
      </c>
      <c r="S47" s="35" t="s">
        <v>143</v>
      </c>
      <c r="T47" s="34"/>
      <c r="U47" s="35"/>
      <c r="V47" s="35" t="s">
        <v>144</v>
      </c>
      <c r="W47" s="35" t="s">
        <v>145</v>
      </c>
      <c r="X47" s="34" t="s">
        <v>146</v>
      </c>
      <c r="Y47" s="35"/>
      <c r="Z47" s="35" t="s">
        <v>142</v>
      </c>
      <c r="AA47" s="35" t="s">
        <v>147</v>
      </c>
      <c r="AB47" s="34"/>
      <c r="AC47" s="35"/>
      <c r="AD47" s="35" t="s">
        <v>148</v>
      </c>
      <c r="AE47" s="35" t="s">
        <v>149</v>
      </c>
      <c r="AF47" s="34" t="s">
        <v>150</v>
      </c>
      <c r="AG47" s="2"/>
      <c r="AH47" s="2"/>
      <c r="AI47" s="2"/>
      <c r="AJ47" s="2"/>
    </row>
    <row r="48" spans="1:36" ht="19.7" customHeight="1">
      <c r="A48" s="339">
        <v>5</v>
      </c>
      <c r="B48" s="339"/>
      <c r="C48" s="52">
        <v>41719</v>
      </c>
      <c r="D48" s="53"/>
      <c r="E48" s="54"/>
      <c r="F48" s="55"/>
      <c r="G48" s="56">
        <v>37</v>
      </c>
      <c r="H48" s="57"/>
      <c r="I48" s="315" t="s">
        <v>151</v>
      </c>
      <c r="J48" s="315"/>
      <c r="K48" s="315"/>
      <c r="L48" s="315"/>
      <c r="M48" s="315" t="s">
        <v>152</v>
      </c>
      <c r="N48" s="315"/>
      <c r="O48" s="315"/>
      <c r="P48" s="315"/>
      <c r="Q48" s="315" t="s">
        <v>153</v>
      </c>
      <c r="R48" s="315"/>
      <c r="S48" s="315"/>
      <c r="T48" s="315"/>
      <c r="U48" s="315" t="s">
        <v>154</v>
      </c>
      <c r="V48" s="315"/>
      <c r="W48" s="315"/>
      <c r="X48" s="315"/>
      <c r="Y48" s="315" t="s">
        <v>155</v>
      </c>
      <c r="Z48" s="315"/>
      <c r="AA48" s="315"/>
      <c r="AB48" s="315"/>
      <c r="AC48" s="315" t="s">
        <v>156</v>
      </c>
      <c r="AD48" s="315"/>
      <c r="AE48" s="315"/>
      <c r="AF48" s="315"/>
      <c r="AG48" s="2"/>
      <c r="AH48" s="2"/>
      <c r="AI48" s="2"/>
      <c r="AJ48" s="2"/>
    </row>
    <row r="49" spans="1:36" ht="19.7" customHeight="1">
      <c r="A49" s="58"/>
      <c r="B49" s="59"/>
      <c r="C49" s="12"/>
      <c r="D49" s="60"/>
      <c r="E49" s="61"/>
      <c r="F49" s="62"/>
      <c r="G49" s="63"/>
      <c r="H49" s="15"/>
      <c r="I49" s="64"/>
      <c r="J49" s="64"/>
      <c r="K49" s="64"/>
      <c r="L49" s="65"/>
      <c r="M49" s="64"/>
      <c r="N49" s="64"/>
      <c r="O49" s="64"/>
      <c r="P49" s="65"/>
      <c r="Q49" s="64"/>
      <c r="R49" s="64"/>
      <c r="S49" s="64"/>
      <c r="T49" s="65"/>
      <c r="U49" s="64"/>
      <c r="V49" s="64"/>
      <c r="W49" s="64"/>
      <c r="X49" s="65"/>
      <c r="Y49" s="64"/>
      <c r="Z49" s="64"/>
      <c r="AA49" s="64"/>
      <c r="AB49" s="65"/>
      <c r="AC49" s="64"/>
      <c r="AD49" s="64"/>
      <c r="AE49" s="64"/>
      <c r="AF49" s="65"/>
      <c r="AG49" s="2"/>
      <c r="AH49" s="2"/>
      <c r="AI49" s="2"/>
      <c r="AJ49" s="2"/>
    </row>
    <row r="50" spans="1:36" ht="1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2"/>
      <c r="AH50" s="2"/>
      <c r="AI50" s="2"/>
      <c r="AJ50" s="2"/>
    </row>
    <row r="51" spans="1:36" ht="1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2"/>
      <c r="AH51" s="2"/>
      <c r="AI51" s="2"/>
      <c r="AJ51" s="2"/>
    </row>
    <row r="52" spans="1:36" ht="1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7"/>
      <c r="AE52" s="66"/>
      <c r="AF52" s="66"/>
      <c r="AG52" s="2"/>
      <c r="AH52" s="2"/>
      <c r="AI52" s="2"/>
      <c r="AJ52" s="2"/>
    </row>
    <row r="53" spans="1:36" ht="1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2"/>
      <c r="AH53" s="2"/>
      <c r="AI53" s="2"/>
      <c r="AJ53" s="2"/>
    </row>
    <row r="54" spans="1:36" ht="1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2"/>
      <c r="AH54" s="2"/>
      <c r="AI54" s="2"/>
      <c r="AJ54" s="2"/>
    </row>
    <row r="55" spans="1:36" ht="1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2"/>
      <c r="AH55" s="2"/>
      <c r="AI55" s="2"/>
      <c r="AJ55" s="2"/>
    </row>
    <row r="56" spans="1:36" ht="15">
      <c r="A56" s="337"/>
      <c r="B56" s="33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2"/>
      <c r="AH56" s="2"/>
      <c r="AI56" s="2"/>
      <c r="AJ56" s="2"/>
    </row>
    <row r="57" spans="1:36" ht="15">
      <c r="A57" s="337"/>
      <c r="B57" s="337"/>
      <c r="C57" s="66"/>
      <c r="D57" s="66"/>
      <c r="E57" s="66"/>
      <c r="F57" s="66"/>
      <c r="G57" s="66"/>
      <c r="H57" s="66"/>
      <c r="I57" s="66"/>
      <c r="J57" s="66"/>
      <c r="K57" s="66"/>
      <c r="L57" s="69"/>
      <c r="M57" s="69"/>
      <c r="N57" s="69"/>
      <c r="O57" s="69"/>
      <c r="P57" s="69"/>
      <c r="Q57" s="69"/>
      <c r="R57" s="70"/>
      <c r="S57" s="66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2"/>
      <c r="AH57" s="2"/>
      <c r="AI57" s="2"/>
      <c r="AJ57" s="2"/>
    </row>
    <row r="58" spans="1:36" ht="1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9"/>
      <c r="M58" s="69"/>
      <c r="N58" s="69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2"/>
      <c r="AH58" s="2"/>
      <c r="AI58" s="2"/>
      <c r="AJ58" s="2"/>
    </row>
    <row r="59" spans="1:36" ht="1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2"/>
      <c r="AH59" s="2"/>
      <c r="AI59" s="2"/>
      <c r="AJ59" s="2"/>
    </row>
    <row r="60" spans="1:36" ht="1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2"/>
      <c r="AH60" s="2"/>
      <c r="AI60" s="2"/>
      <c r="AJ60" s="2"/>
    </row>
    <row r="61" spans="1:36" ht="1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2"/>
      <c r="AH61" s="2"/>
      <c r="AI61" s="2"/>
      <c r="AJ61" s="2"/>
    </row>
    <row r="62" spans="1:36" ht="16.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3"/>
    </row>
    <row r="63" spans="1:36">
      <c r="A63" s="337"/>
      <c r="B63" s="337"/>
      <c r="C63" s="72"/>
      <c r="D63" s="73"/>
      <c r="E63" s="73"/>
      <c r="F63" s="73"/>
      <c r="G63" s="74"/>
      <c r="H63" s="74"/>
      <c r="I63" s="337"/>
      <c r="J63" s="337"/>
      <c r="K63" s="337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</row>
    <row r="64" spans="1:36">
      <c r="A64" s="75"/>
      <c r="B64" s="75"/>
      <c r="C64" s="72"/>
      <c r="D64" s="73"/>
      <c r="E64" s="73"/>
      <c r="F64" s="73"/>
      <c r="G64" s="74"/>
      <c r="H64" s="74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5:15">
      <c r="O65" s="77"/>
    </row>
  </sheetData>
  <mergeCells count="178">
    <mergeCell ref="AD59:AF59"/>
    <mergeCell ref="A63:B63"/>
    <mergeCell ref="I63:L63"/>
    <mergeCell ref="M63:P63"/>
    <mergeCell ref="Q63:T63"/>
    <mergeCell ref="U63:X63"/>
    <mergeCell ref="Y63:AB63"/>
    <mergeCell ref="AC63:AF63"/>
    <mergeCell ref="L59:N59"/>
    <mergeCell ref="O59:Q59"/>
    <mergeCell ref="R59:T59"/>
    <mergeCell ref="U59:W59"/>
    <mergeCell ref="X59:Z59"/>
    <mergeCell ref="AA59:AC59"/>
    <mergeCell ref="O58:Q58"/>
    <mergeCell ref="R58:T58"/>
    <mergeCell ref="U58:W58"/>
    <mergeCell ref="X58:Z58"/>
    <mergeCell ref="AA58:AC58"/>
    <mergeCell ref="AD58:AF58"/>
    <mergeCell ref="Q48:T48"/>
    <mergeCell ref="U48:X48"/>
    <mergeCell ref="Y48:AB48"/>
    <mergeCell ref="AC48:AF48"/>
    <mergeCell ref="A56:B56"/>
    <mergeCell ref="A57:B57"/>
    <mergeCell ref="C45:F45"/>
    <mergeCell ref="J45:N45"/>
    <mergeCell ref="A46:B47"/>
    <mergeCell ref="A48:B48"/>
    <mergeCell ref="I48:L48"/>
    <mergeCell ref="M48:P48"/>
    <mergeCell ref="AA43:AC43"/>
    <mergeCell ref="D43:F43"/>
    <mergeCell ref="AD43:AF43"/>
    <mergeCell ref="L44:N44"/>
    <mergeCell ref="O44:Q44"/>
    <mergeCell ref="R44:T44"/>
    <mergeCell ref="U44:W44"/>
    <mergeCell ref="X44:Z44"/>
    <mergeCell ref="AA44:AC44"/>
    <mergeCell ref="AD44:AF44"/>
    <mergeCell ref="U42:W42"/>
    <mergeCell ref="X42:Z42"/>
    <mergeCell ref="AA42:AC42"/>
    <mergeCell ref="AD42:AF42"/>
    <mergeCell ref="L43:N43"/>
    <mergeCell ref="O43:Q43"/>
    <mergeCell ref="R43:T43"/>
    <mergeCell ref="U43:W43"/>
    <mergeCell ref="X43:Z43"/>
    <mergeCell ref="A41:B41"/>
    <mergeCell ref="D41:F41"/>
    <mergeCell ref="A42:B42"/>
    <mergeCell ref="D42:F42"/>
    <mergeCell ref="O42:Q42"/>
    <mergeCell ref="R42:T42"/>
    <mergeCell ref="Z19:AA20"/>
    <mergeCell ref="AB19:AC19"/>
    <mergeCell ref="AD19:AF20"/>
    <mergeCell ref="G38:V38"/>
    <mergeCell ref="N40:R40"/>
    <mergeCell ref="V40:Y40"/>
    <mergeCell ref="AB40:AE40"/>
    <mergeCell ref="L19:M20"/>
    <mergeCell ref="N19:O19"/>
    <mergeCell ref="P19:R20"/>
    <mergeCell ref="S19:T20"/>
    <mergeCell ref="U19:V20"/>
    <mergeCell ref="W19:Y20"/>
    <mergeCell ref="A18:B18"/>
    <mergeCell ref="D18:F18"/>
    <mergeCell ref="A19:B19"/>
    <mergeCell ref="D19:E19"/>
    <mergeCell ref="H19:I19"/>
    <mergeCell ref="J19:K19"/>
    <mergeCell ref="W16:Y16"/>
    <mergeCell ref="Z16:AA16"/>
    <mergeCell ref="AB16:AC16"/>
    <mergeCell ref="AD16:AF16"/>
    <mergeCell ref="L17:R17"/>
    <mergeCell ref="S17:Y17"/>
    <mergeCell ref="Z17:AF17"/>
    <mergeCell ref="AD15:AF15"/>
    <mergeCell ref="A16:B16"/>
    <mergeCell ref="D16:E16"/>
    <mergeCell ref="H16:I16"/>
    <mergeCell ref="J16:K16"/>
    <mergeCell ref="L16:M16"/>
    <mergeCell ref="N16:O16"/>
    <mergeCell ref="P16:R16"/>
    <mergeCell ref="S16:T16"/>
    <mergeCell ref="U16:V16"/>
    <mergeCell ref="P15:R15"/>
    <mergeCell ref="S15:T15"/>
    <mergeCell ref="U15:V15"/>
    <mergeCell ref="W15:Y15"/>
    <mergeCell ref="Z15:AA15"/>
    <mergeCell ref="AB15:AC15"/>
    <mergeCell ref="A15:B15"/>
    <mergeCell ref="D15:E15"/>
    <mergeCell ref="H15:I15"/>
    <mergeCell ref="J15:K15"/>
    <mergeCell ref="L15:M15"/>
    <mergeCell ref="N15:O15"/>
    <mergeCell ref="AE11:AF12"/>
    <mergeCell ref="H13:J13"/>
    <mergeCell ref="L13:R13"/>
    <mergeCell ref="S13:Y13"/>
    <mergeCell ref="Z13:AF13"/>
    <mergeCell ref="A14:B14"/>
    <mergeCell ref="D14:F14"/>
    <mergeCell ref="S11:T12"/>
    <mergeCell ref="U11:V12"/>
    <mergeCell ref="W11:X12"/>
    <mergeCell ref="Y11:Z12"/>
    <mergeCell ref="AA11:AB12"/>
    <mergeCell ref="AC11:AD12"/>
    <mergeCell ref="G7:H8"/>
    <mergeCell ref="I7:J8"/>
    <mergeCell ref="K7:L8"/>
    <mergeCell ref="M7:N8"/>
    <mergeCell ref="O7:P8"/>
    <mergeCell ref="Q7:R8"/>
    <mergeCell ref="S7:T8"/>
    <mergeCell ref="A10:B10"/>
    <mergeCell ref="A11:B11"/>
    <mergeCell ref="G11:H12"/>
    <mergeCell ref="I11:J12"/>
    <mergeCell ref="K11:L12"/>
    <mergeCell ref="M11:N12"/>
    <mergeCell ref="O11:P12"/>
    <mergeCell ref="Q11:R12"/>
    <mergeCell ref="Q9:R10"/>
    <mergeCell ref="G9:H10"/>
    <mergeCell ref="I9:J10"/>
    <mergeCell ref="K9:L10"/>
    <mergeCell ref="M9:N10"/>
    <mergeCell ref="O9:P10"/>
    <mergeCell ref="AC9:AD10"/>
    <mergeCell ref="AE9:AF10"/>
    <mergeCell ref="S9:T10"/>
    <mergeCell ref="U9:V10"/>
    <mergeCell ref="W9:X10"/>
    <mergeCell ref="Y9:Z10"/>
    <mergeCell ref="AA9:AB10"/>
    <mergeCell ref="W4:X4"/>
    <mergeCell ref="Y4:Z4"/>
    <mergeCell ref="AA4:AB4"/>
    <mergeCell ref="AC4:AD4"/>
    <mergeCell ref="AE4:AF4"/>
    <mergeCell ref="W7:X8"/>
    <mergeCell ref="Y7:Z8"/>
    <mergeCell ref="AA7:AB8"/>
    <mergeCell ref="AC7:AD8"/>
    <mergeCell ref="AE7:AF8"/>
    <mergeCell ref="AC5:AD6"/>
    <mergeCell ref="AE5:AF6"/>
    <mergeCell ref="W5:X6"/>
    <mergeCell ref="Y5:Z6"/>
    <mergeCell ref="AA5:AB6"/>
    <mergeCell ref="U7:V8"/>
    <mergeCell ref="Q5:R6"/>
    <mergeCell ref="S5:T6"/>
    <mergeCell ref="U5:V6"/>
    <mergeCell ref="G4:H4"/>
    <mergeCell ref="I4:J4"/>
    <mergeCell ref="K4:L4"/>
    <mergeCell ref="M4:N4"/>
    <mergeCell ref="O4:P4"/>
    <mergeCell ref="Q4:R4"/>
    <mergeCell ref="S4:T4"/>
    <mergeCell ref="U4:V4"/>
    <mergeCell ref="G5:H6"/>
    <mergeCell ref="I5:J6"/>
    <mergeCell ref="K5:L6"/>
    <mergeCell ref="M5:N6"/>
    <mergeCell ref="O5:P6"/>
  </mergeCells>
  <printOptions horizontalCentered="1"/>
  <pageMargins left="0.62519685039370121" right="0.56259842519684999" top="1.0720472440944881" bottom="0.465354330708662" header="0.51929133858267706" footer="0.231889763779528"/>
  <pageSetup paperSize="9" scale="58" firstPageNumber="15" fitToWidth="0" fitToHeight="0" orientation="portrait" useFirstPageNumber="1" r:id="rId1"/>
  <headerFooter alignWithMargins="0"/>
  <rowBreaks count="1" manualBreakCount="1">
    <brk id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view="pageBreakPreview" zoomScale="60" zoomScaleNormal="70" workbookViewId="0">
      <selection activeCell="H39" sqref="H39"/>
    </sheetView>
  </sheetViews>
  <sheetFormatPr defaultRowHeight="14.25"/>
  <cols>
    <col min="1" max="1" width="9.875" customWidth="1"/>
    <col min="2" max="2" width="7.125" customWidth="1"/>
    <col min="3" max="3" width="7.375" customWidth="1"/>
    <col min="4" max="4" width="7.125" customWidth="1"/>
    <col min="5" max="5" width="7.5" customWidth="1"/>
    <col min="6" max="17" width="6.625" customWidth="1"/>
    <col min="18" max="18" width="3.5" customWidth="1"/>
    <col min="19" max="19" width="9.625" customWidth="1"/>
    <col min="20" max="31" width="6.625" customWidth="1"/>
    <col min="32" max="32" width="8.875" customWidth="1"/>
    <col min="33" max="33" width="9.625" customWidth="1"/>
    <col min="34" max="35" width="8.5" customWidth="1"/>
    <col min="36" max="36" width="8.875" customWidth="1"/>
  </cols>
  <sheetData>
    <row r="1" spans="1:35" ht="17.100000000000001" customHeight="1">
      <c r="A1" s="3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 t="s">
        <v>158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5" ht="17.1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5" ht="17.100000000000001" customHeight="1">
      <c r="A3" s="341" t="s">
        <v>159</v>
      </c>
      <c r="B3" s="341" t="s">
        <v>160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2"/>
      <c r="S3" s="341" t="s">
        <v>159</v>
      </c>
      <c r="T3" s="341" t="s">
        <v>160</v>
      </c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2"/>
      <c r="AI3" s="2"/>
    </row>
    <row r="4" spans="1:35" ht="17.100000000000001" customHeight="1">
      <c r="A4" s="341"/>
      <c r="B4" s="78">
        <v>2</v>
      </c>
      <c r="C4" s="78">
        <v>2</v>
      </c>
      <c r="D4" s="78">
        <v>2</v>
      </c>
      <c r="E4" s="78">
        <v>2</v>
      </c>
      <c r="F4" s="78">
        <v>1</v>
      </c>
      <c r="G4" s="78">
        <v>2</v>
      </c>
      <c r="H4" s="78">
        <v>4</v>
      </c>
      <c r="I4" s="78">
        <v>5</v>
      </c>
      <c r="J4" s="78">
        <v>1</v>
      </c>
      <c r="K4" s="78">
        <v>2</v>
      </c>
      <c r="L4" s="78">
        <v>4</v>
      </c>
      <c r="M4" s="78">
        <v>5</v>
      </c>
      <c r="N4" s="78">
        <v>1</v>
      </c>
      <c r="O4" s="78">
        <v>2</v>
      </c>
      <c r="P4" s="78">
        <v>4</v>
      </c>
      <c r="Q4" s="78">
        <v>5</v>
      </c>
      <c r="R4" s="2"/>
      <c r="S4" s="341"/>
      <c r="T4" s="78">
        <v>1</v>
      </c>
      <c r="U4" s="78">
        <v>2</v>
      </c>
      <c r="V4" s="78">
        <v>4</v>
      </c>
      <c r="W4" s="78">
        <v>5</v>
      </c>
      <c r="X4" s="78">
        <v>1</v>
      </c>
      <c r="Y4" s="78">
        <v>2</v>
      </c>
      <c r="Z4" s="78">
        <v>4</v>
      </c>
      <c r="AA4" s="78">
        <v>5</v>
      </c>
      <c r="AB4" s="78">
        <v>1</v>
      </c>
      <c r="AC4" s="78">
        <v>2</v>
      </c>
      <c r="AD4" s="78">
        <v>4</v>
      </c>
      <c r="AE4" s="78">
        <v>5</v>
      </c>
      <c r="AF4" s="78">
        <v>2</v>
      </c>
      <c r="AG4" s="78">
        <v>2</v>
      </c>
      <c r="AH4" s="2"/>
      <c r="AI4" s="2"/>
    </row>
    <row r="5" spans="1:35" ht="17.100000000000001" customHeight="1">
      <c r="A5" s="79"/>
      <c r="B5" s="80" t="s">
        <v>161</v>
      </c>
      <c r="C5" s="80" t="s">
        <v>162</v>
      </c>
      <c r="D5" s="78" t="s">
        <v>163</v>
      </c>
      <c r="E5" s="78" t="s">
        <v>164</v>
      </c>
      <c r="F5" s="81"/>
      <c r="G5" s="342" t="s">
        <v>165</v>
      </c>
      <c r="H5" s="342"/>
      <c r="I5" s="82"/>
      <c r="J5" s="81"/>
      <c r="K5" s="342" t="s">
        <v>166</v>
      </c>
      <c r="L5" s="342"/>
      <c r="M5" s="82"/>
      <c r="N5" s="81"/>
      <c r="O5" s="342" t="s">
        <v>167</v>
      </c>
      <c r="P5" s="342"/>
      <c r="Q5" s="82"/>
      <c r="R5" s="2"/>
      <c r="S5" s="83"/>
      <c r="T5" s="84"/>
      <c r="U5" s="342" t="s">
        <v>168</v>
      </c>
      <c r="V5" s="342"/>
      <c r="W5" s="82"/>
      <c r="X5" s="81"/>
      <c r="Y5" s="342" t="s">
        <v>169</v>
      </c>
      <c r="Z5" s="342"/>
      <c r="AA5" s="82"/>
      <c r="AB5" s="81"/>
      <c r="AC5" s="342" t="s">
        <v>170</v>
      </c>
      <c r="AD5" s="342"/>
      <c r="AE5" s="82"/>
      <c r="AF5" s="80" t="s">
        <v>171</v>
      </c>
      <c r="AG5" s="80" t="s">
        <v>172</v>
      </c>
      <c r="AH5" s="2"/>
      <c r="AI5" s="2"/>
    </row>
    <row r="6" spans="1:35" ht="17.100000000000001" customHeight="1">
      <c r="A6" s="85">
        <v>1</v>
      </c>
      <c r="B6" s="86"/>
      <c r="C6" s="87" t="s">
        <v>173</v>
      </c>
      <c r="D6" s="83"/>
      <c r="E6" s="88"/>
      <c r="F6" s="89"/>
      <c r="G6" s="89"/>
      <c r="H6" s="87"/>
      <c r="I6" s="88"/>
      <c r="J6" s="90"/>
      <c r="K6" s="87"/>
      <c r="L6" s="87"/>
      <c r="M6" s="88"/>
      <c r="N6" s="87"/>
      <c r="O6" s="87"/>
      <c r="P6" s="87"/>
      <c r="Q6" s="88"/>
      <c r="R6" s="2"/>
      <c r="S6" s="85">
        <v>1</v>
      </c>
      <c r="T6" s="91">
        <v>1.9</v>
      </c>
      <c r="U6" s="87">
        <v>1.4</v>
      </c>
      <c r="V6" s="87"/>
      <c r="W6" s="92"/>
      <c r="X6" s="93"/>
      <c r="Y6" s="94"/>
      <c r="Z6" s="94"/>
      <c r="AA6" s="92"/>
      <c r="AB6" s="93"/>
      <c r="AC6" s="94"/>
      <c r="AD6" s="94"/>
      <c r="AE6" s="92"/>
      <c r="AF6" s="89"/>
      <c r="AG6" s="95"/>
      <c r="AH6" s="2"/>
      <c r="AI6" s="2"/>
    </row>
    <row r="7" spans="1:35" ht="17.100000000000001" customHeight="1">
      <c r="A7" s="85">
        <v>2</v>
      </c>
      <c r="B7" s="85"/>
      <c r="C7" s="89">
        <v>2.4</v>
      </c>
      <c r="D7" s="85"/>
      <c r="E7" s="88"/>
      <c r="F7" s="87">
        <v>5.3</v>
      </c>
      <c r="G7" s="87">
        <v>5.0999999999999996</v>
      </c>
      <c r="H7" s="87"/>
      <c r="I7" s="88"/>
      <c r="J7" s="90">
        <v>0.5</v>
      </c>
      <c r="K7" s="87">
        <v>0.4</v>
      </c>
      <c r="L7" s="87"/>
      <c r="M7" s="88"/>
      <c r="N7" s="87">
        <v>16.2</v>
      </c>
      <c r="O7" s="87">
        <v>16.2</v>
      </c>
      <c r="P7" s="87"/>
      <c r="Q7" s="88"/>
      <c r="R7" s="2"/>
      <c r="S7" s="85">
        <v>2</v>
      </c>
      <c r="T7" s="90"/>
      <c r="U7" s="87"/>
      <c r="V7" s="87"/>
      <c r="W7" s="88"/>
      <c r="X7" s="96"/>
      <c r="Y7" s="87"/>
      <c r="Z7" s="87"/>
      <c r="AA7" s="88"/>
      <c r="AB7" s="90"/>
      <c r="AC7" s="89"/>
      <c r="AD7" s="87"/>
      <c r="AE7" s="88"/>
      <c r="AF7" s="87"/>
      <c r="AG7" s="85"/>
      <c r="AH7" s="2"/>
      <c r="AI7" s="2"/>
    </row>
    <row r="8" spans="1:35" ht="17.100000000000001" customHeight="1">
      <c r="A8" s="85">
        <v>3</v>
      </c>
      <c r="B8" s="85"/>
      <c r="C8" s="87">
        <v>1.6</v>
      </c>
      <c r="D8" s="85">
        <v>0.5</v>
      </c>
      <c r="E8" s="88"/>
      <c r="F8" s="87"/>
      <c r="G8" s="87"/>
      <c r="H8" s="87">
        <v>5.2</v>
      </c>
      <c r="I8" s="88">
        <v>5.5</v>
      </c>
      <c r="J8" s="90">
        <v>2.2999999999999998</v>
      </c>
      <c r="K8" s="89">
        <v>2</v>
      </c>
      <c r="L8" s="87">
        <v>2.9</v>
      </c>
      <c r="M8" s="88">
        <v>2.7</v>
      </c>
      <c r="N8" s="87"/>
      <c r="O8" s="87"/>
      <c r="P8" s="87">
        <v>16.8</v>
      </c>
      <c r="Q8" s="88">
        <v>17.600000000000001</v>
      </c>
      <c r="R8" s="2"/>
      <c r="S8" s="85">
        <v>3</v>
      </c>
      <c r="T8" s="90"/>
      <c r="U8" s="87"/>
      <c r="V8" s="87">
        <v>2.2999999999999998</v>
      </c>
      <c r="W8" s="97">
        <v>2.2000000000000002</v>
      </c>
      <c r="X8" s="90"/>
      <c r="Y8" s="89"/>
      <c r="Z8" s="87"/>
      <c r="AA8" s="88"/>
      <c r="AB8" s="90"/>
      <c r="AC8" s="87"/>
      <c r="AD8" s="87"/>
      <c r="AE8" s="88"/>
      <c r="AF8" s="89">
        <v>1.6</v>
      </c>
      <c r="AG8" s="85"/>
      <c r="AH8" s="2"/>
      <c r="AI8" s="2"/>
    </row>
    <row r="9" spans="1:35" ht="17.100000000000001" customHeight="1">
      <c r="A9" s="85">
        <v>4</v>
      </c>
      <c r="B9" s="85"/>
      <c r="C9" s="87">
        <v>0.6</v>
      </c>
      <c r="D9" s="85"/>
      <c r="E9" s="88">
        <v>0.3</v>
      </c>
      <c r="F9" s="87">
        <v>0.1</v>
      </c>
      <c r="G9" s="87"/>
      <c r="H9" s="87"/>
      <c r="I9" s="88"/>
      <c r="J9" s="90"/>
      <c r="K9" s="87"/>
      <c r="L9" s="87"/>
      <c r="M9" s="88"/>
      <c r="N9" s="87">
        <v>2.7</v>
      </c>
      <c r="O9" s="87">
        <v>2.7</v>
      </c>
      <c r="P9" s="87"/>
      <c r="Q9" s="88"/>
      <c r="R9" s="2"/>
      <c r="S9" s="85">
        <v>4</v>
      </c>
      <c r="T9" s="90"/>
      <c r="U9" s="87"/>
      <c r="V9" s="87"/>
      <c r="W9" s="88"/>
      <c r="X9" s="90"/>
      <c r="Y9" s="87"/>
      <c r="Z9" s="87"/>
      <c r="AA9" s="88"/>
      <c r="AB9" s="90"/>
      <c r="AC9" s="87"/>
      <c r="AD9" s="87"/>
      <c r="AE9" s="88"/>
      <c r="AF9" s="87"/>
      <c r="AG9" s="85"/>
      <c r="AH9" s="2"/>
      <c r="AI9" s="2"/>
    </row>
    <row r="10" spans="1:35" ht="17.100000000000001" customHeight="1">
      <c r="A10" s="85">
        <v>5</v>
      </c>
      <c r="B10" s="98">
        <v>2.7</v>
      </c>
      <c r="C10" s="87"/>
      <c r="D10" s="85"/>
      <c r="E10" s="88"/>
      <c r="F10" s="87">
        <v>1.4</v>
      </c>
      <c r="G10" s="87">
        <v>0.8</v>
      </c>
      <c r="H10" s="87"/>
      <c r="I10" s="88"/>
      <c r="J10" s="90"/>
      <c r="K10" s="87"/>
      <c r="L10" s="87"/>
      <c r="M10" s="88"/>
      <c r="N10" s="87"/>
      <c r="O10" s="89"/>
      <c r="P10" s="87"/>
      <c r="Q10" s="88"/>
      <c r="R10" s="2"/>
      <c r="S10" s="85">
        <v>5</v>
      </c>
      <c r="T10" s="90"/>
      <c r="U10" s="87"/>
      <c r="V10" s="87"/>
      <c r="W10" s="88"/>
      <c r="X10" s="90"/>
      <c r="Y10" s="87"/>
      <c r="Z10" s="87"/>
      <c r="AA10" s="88"/>
      <c r="AB10" s="90"/>
      <c r="AC10" s="87"/>
      <c r="AD10" s="87"/>
      <c r="AE10" s="88"/>
      <c r="AF10" s="89"/>
      <c r="AG10" s="85">
        <v>0.3</v>
      </c>
      <c r="AH10" s="2"/>
      <c r="AI10" s="2"/>
    </row>
    <row r="11" spans="1:35" ht="17.100000000000001" customHeight="1">
      <c r="A11" s="85">
        <v>6</v>
      </c>
      <c r="B11" s="98"/>
      <c r="C11" s="87"/>
      <c r="D11" s="99"/>
      <c r="E11" s="88">
        <v>0.1</v>
      </c>
      <c r="F11" s="89">
        <v>1</v>
      </c>
      <c r="G11" s="87">
        <v>1</v>
      </c>
      <c r="H11" s="87">
        <v>1.6</v>
      </c>
      <c r="I11" s="88">
        <v>1.8</v>
      </c>
      <c r="J11" s="90">
        <v>1.5</v>
      </c>
      <c r="K11" s="87">
        <v>0.3</v>
      </c>
      <c r="L11" s="89">
        <v>1</v>
      </c>
      <c r="M11" s="88">
        <v>1.4</v>
      </c>
      <c r="N11" s="87"/>
      <c r="O11" s="87"/>
      <c r="P11" s="87">
        <v>1.8</v>
      </c>
      <c r="Q11" s="88">
        <v>2.2999999999999998</v>
      </c>
      <c r="R11" s="2"/>
      <c r="S11" s="85">
        <v>6</v>
      </c>
      <c r="T11" s="90"/>
      <c r="U11" s="87"/>
      <c r="V11" s="89"/>
      <c r="W11" s="88"/>
      <c r="X11" s="96"/>
      <c r="Y11" s="87"/>
      <c r="Z11" s="87"/>
      <c r="AA11" s="88"/>
      <c r="AB11" s="96"/>
      <c r="AC11" s="87"/>
      <c r="AD11" s="89"/>
      <c r="AE11" s="88"/>
      <c r="AF11" s="89">
        <v>0.5</v>
      </c>
      <c r="AG11" s="98">
        <v>0.9</v>
      </c>
      <c r="AH11" s="2"/>
      <c r="AI11" s="2"/>
    </row>
    <row r="12" spans="1:35" ht="17.100000000000001" customHeight="1">
      <c r="A12" s="85">
        <v>7</v>
      </c>
      <c r="B12" s="98"/>
      <c r="C12" s="87"/>
      <c r="D12" s="85"/>
      <c r="E12" s="97">
        <v>1.6</v>
      </c>
      <c r="F12" s="87"/>
      <c r="G12" s="87"/>
      <c r="H12" s="87"/>
      <c r="I12" s="88"/>
      <c r="J12" s="90">
        <v>10.8</v>
      </c>
      <c r="K12" s="87">
        <v>16.3</v>
      </c>
      <c r="L12" s="87"/>
      <c r="M12" s="88"/>
      <c r="N12" s="87"/>
      <c r="O12" s="87"/>
      <c r="P12" s="87"/>
      <c r="Q12" s="88"/>
      <c r="R12" s="2"/>
      <c r="S12" s="85">
        <v>7</v>
      </c>
      <c r="T12" s="90"/>
      <c r="U12" s="87"/>
      <c r="V12" s="87"/>
      <c r="W12" s="88"/>
      <c r="X12" s="90"/>
      <c r="Y12" s="89"/>
      <c r="Z12" s="87"/>
      <c r="AA12" s="88"/>
      <c r="AB12" s="90"/>
      <c r="AC12" s="87"/>
      <c r="AD12" s="87"/>
      <c r="AE12" s="88"/>
      <c r="AF12" s="87">
        <v>2.5</v>
      </c>
      <c r="AG12" s="85">
        <v>2.9</v>
      </c>
      <c r="AH12" s="2"/>
      <c r="AI12" s="2"/>
    </row>
    <row r="13" spans="1:35" ht="17.100000000000001" customHeight="1">
      <c r="A13" s="85">
        <v>8</v>
      </c>
      <c r="B13" s="85">
        <v>9.4</v>
      </c>
      <c r="C13" s="87"/>
      <c r="D13" s="85"/>
      <c r="E13" s="88">
        <v>4</v>
      </c>
      <c r="F13" s="87">
        <v>5.7</v>
      </c>
      <c r="G13" s="87">
        <v>5.7</v>
      </c>
      <c r="H13" s="87"/>
      <c r="I13" s="88"/>
      <c r="J13" s="90"/>
      <c r="K13" s="87"/>
      <c r="L13" s="87"/>
      <c r="M13" s="88"/>
      <c r="N13" s="87"/>
      <c r="O13" s="87"/>
      <c r="P13" s="87"/>
      <c r="Q13" s="88"/>
      <c r="R13" s="2"/>
      <c r="S13" s="85">
        <v>8</v>
      </c>
      <c r="T13" s="90">
        <v>0.4</v>
      </c>
      <c r="U13" s="89">
        <v>2</v>
      </c>
      <c r="V13" s="87"/>
      <c r="W13" s="88"/>
      <c r="X13" s="90"/>
      <c r="Y13" s="87"/>
      <c r="Z13" s="87"/>
      <c r="AA13" s="88"/>
      <c r="AB13" s="100"/>
      <c r="AC13" s="87"/>
      <c r="AD13" s="87"/>
      <c r="AE13" s="88"/>
      <c r="AF13" s="87">
        <v>0.4</v>
      </c>
      <c r="AG13" s="85"/>
      <c r="AH13" s="2"/>
      <c r="AI13" s="2"/>
    </row>
    <row r="14" spans="1:35" ht="17.100000000000001" customHeight="1">
      <c r="A14" s="85">
        <v>9</v>
      </c>
      <c r="B14" s="85">
        <v>5.6</v>
      </c>
      <c r="C14" s="89">
        <v>2.4</v>
      </c>
      <c r="D14" s="85">
        <v>1.6</v>
      </c>
      <c r="E14" s="88"/>
      <c r="F14" s="89">
        <v>1</v>
      </c>
      <c r="G14" s="87">
        <v>0.8</v>
      </c>
      <c r="H14" s="87">
        <v>4.8</v>
      </c>
      <c r="I14" s="88">
        <v>4.4000000000000004</v>
      </c>
      <c r="J14" s="96">
        <v>7</v>
      </c>
      <c r="K14" s="87">
        <v>8.6</v>
      </c>
      <c r="L14" s="87">
        <v>16.8</v>
      </c>
      <c r="M14" s="88">
        <v>16.100000000000001</v>
      </c>
      <c r="N14" s="87"/>
      <c r="O14" s="87"/>
      <c r="P14" s="87"/>
      <c r="Q14" s="88"/>
      <c r="R14" s="2"/>
      <c r="S14" s="85">
        <v>9</v>
      </c>
      <c r="T14" s="90"/>
      <c r="U14" s="89"/>
      <c r="V14" s="89"/>
      <c r="W14" s="88"/>
      <c r="X14" s="96"/>
      <c r="Y14" s="87"/>
      <c r="Z14" s="87"/>
      <c r="AA14" s="97"/>
      <c r="AB14" s="90">
        <v>2.2000000000000002</v>
      </c>
      <c r="AC14" s="89">
        <v>1.4</v>
      </c>
      <c r="AD14" s="89">
        <v>1.4</v>
      </c>
      <c r="AE14" s="97">
        <v>1.3</v>
      </c>
      <c r="AF14" s="87">
        <v>0.4</v>
      </c>
      <c r="AG14" s="85">
        <v>0.7</v>
      </c>
      <c r="AH14" s="2"/>
      <c r="AI14" s="2"/>
    </row>
    <row r="15" spans="1:35" ht="17.100000000000001" customHeight="1">
      <c r="A15" s="85">
        <v>10</v>
      </c>
      <c r="B15" s="85">
        <v>7.4</v>
      </c>
      <c r="C15" s="87">
        <v>0.6</v>
      </c>
      <c r="D15" s="98"/>
      <c r="E15" s="88"/>
      <c r="F15" s="87">
        <v>4.9000000000000004</v>
      </c>
      <c r="G15" s="87">
        <v>4.5</v>
      </c>
      <c r="H15" s="87"/>
      <c r="I15" s="88"/>
      <c r="J15" s="90">
        <v>13.9</v>
      </c>
      <c r="K15" s="87">
        <v>14.8</v>
      </c>
      <c r="L15" s="87"/>
      <c r="M15" s="88"/>
      <c r="N15" s="89"/>
      <c r="O15" s="87"/>
      <c r="P15" s="87"/>
      <c r="Q15" s="88"/>
      <c r="R15" s="2"/>
      <c r="S15" s="85">
        <v>10</v>
      </c>
      <c r="T15" s="90">
        <v>0.5</v>
      </c>
      <c r="U15" s="87">
        <v>0.5</v>
      </c>
      <c r="V15" s="87"/>
      <c r="W15" s="88"/>
      <c r="X15" s="90">
        <v>2.7</v>
      </c>
      <c r="Y15" s="87">
        <v>2.8</v>
      </c>
      <c r="Z15" s="87"/>
      <c r="AA15" s="88"/>
      <c r="AB15" s="90">
        <v>3.2</v>
      </c>
      <c r="AC15" s="87">
        <v>1.9</v>
      </c>
      <c r="AD15" s="87"/>
      <c r="AE15" s="88"/>
      <c r="AF15" s="87">
        <v>0.4</v>
      </c>
      <c r="AG15" s="98">
        <v>0.7</v>
      </c>
      <c r="AH15" s="2"/>
      <c r="AI15" s="2"/>
    </row>
    <row r="16" spans="1:35" ht="17.100000000000001" customHeight="1">
      <c r="A16" s="85">
        <v>11</v>
      </c>
      <c r="B16" s="85" t="s">
        <v>174</v>
      </c>
      <c r="C16" s="87">
        <v>3.2</v>
      </c>
      <c r="D16" s="85"/>
      <c r="E16" s="88"/>
      <c r="F16" s="87">
        <v>3.8</v>
      </c>
      <c r="G16" s="89">
        <v>3.7</v>
      </c>
      <c r="H16" s="87"/>
      <c r="I16" s="88"/>
      <c r="J16" s="96">
        <v>2</v>
      </c>
      <c r="K16" s="87">
        <v>1.3</v>
      </c>
      <c r="L16" s="87"/>
      <c r="M16" s="88"/>
      <c r="N16" s="87"/>
      <c r="O16" s="87"/>
      <c r="P16" s="87"/>
      <c r="Q16" s="88"/>
      <c r="R16" s="2"/>
      <c r="S16" s="85">
        <v>11</v>
      </c>
      <c r="T16" s="90">
        <v>0.1</v>
      </c>
      <c r="U16" s="87"/>
      <c r="V16" s="87"/>
      <c r="W16" s="88"/>
      <c r="X16" s="90">
        <v>0.1</v>
      </c>
      <c r="Y16" s="89">
        <v>0.1</v>
      </c>
      <c r="Z16" s="87"/>
      <c r="AA16" s="88"/>
      <c r="AB16" s="96">
        <v>6.8</v>
      </c>
      <c r="AC16" s="89">
        <v>7</v>
      </c>
      <c r="AD16" s="87"/>
      <c r="AE16" s="88"/>
      <c r="AF16" s="87">
        <v>0.6</v>
      </c>
      <c r="AG16" s="85">
        <v>0.5</v>
      </c>
      <c r="AH16" s="2"/>
      <c r="AI16" s="2"/>
    </row>
    <row r="17" spans="1:35" ht="17.100000000000001" customHeight="1">
      <c r="A17" s="85">
        <v>12</v>
      </c>
      <c r="B17" s="85">
        <v>0.8</v>
      </c>
      <c r="C17" s="87">
        <v>3.5</v>
      </c>
      <c r="D17" s="85"/>
      <c r="E17" s="88">
        <v>0.5</v>
      </c>
      <c r="F17" s="87">
        <v>0.9</v>
      </c>
      <c r="G17" s="87">
        <v>0.6</v>
      </c>
      <c r="H17" s="87">
        <v>13.2</v>
      </c>
      <c r="I17" s="88">
        <v>13.4</v>
      </c>
      <c r="J17" s="96">
        <v>0.1</v>
      </c>
      <c r="K17" s="87"/>
      <c r="L17" s="89">
        <v>15.1</v>
      </c>
      <c r="M17" s="88">
        <v>14.7</v>
      </c>
      <c r="N17" s="87"/>
      <c r="O17" s="87"/>
      <c r="P17" s="89"/>
      <c r="Q17" s="88"/>
      <c r="R17" s="2"/>
      <c r="S17" s="85">
        <v>12</v>
      </c>
      <c r="T17" s="96">
        <v>20.2</v>
      </c>
      <c r="U17" s="87">
        <v>19.2</v>
      </c>
      <c r="V17" s="87">
        <v>22.8</v>
      </c>
      <c r="W17" s="97">
        <v>23.2</v>
      </c>
      <c r="X17" s="90"/>
      <c r="Y17" s="87"/>
      <c r="Z17" s="87">
        <v>2.8</v>
      </c>
      <c r="AA17" s="88">
        <v>3.3</v>
      </c>
      <c r="AB17" s="96"/>
      <c r="AC17" s="87"/>
      <c r="AD17" s="87">
        <v>9.8000000000000007</v>
      </c>
      <c r="AE17" s="97">
        <v>9.5</v>
      </c>
      <c r="AF17" s="87">
        <v>1.7</v>
      </c>
      <c r="AG17" s="85"/>
      <c r="AH17" s="2"/>
      <c r="AI17" s="2"/>
    </row>
    <row r="18" spans="1:35" ht="17.100000000000001" customHeight="1">
      <c r="A18" s="85">
        <v>13</v>
      </c>
      <c r="B18" s="85" t="s">
        <v>173</v>
      </c>
      <c r="C18" s="89">
        <v>2</v>
      </c>
      <c r="D18" s="85"/>
      <c r="E18" s="97"/>
      <c r="F18" s="87">
        <v>6.1</v>
      </c>
      <c r="G18" s="87">
        <v>5.4</v>
      </c>
      <c r="H18" s="87"/>
      <c r="I18" s="88"/>
      <c r="J18" s="96">
        <v>35.5</v>
      </c>
      <c r="K18" s="89">
        <v>28.7</v>
      </c>
      <c r="L18" s="87"/>
      <c r="M18" s="88"/>
      <c r="N18" s="87"/>
      <c r="O18" s="89"/>
      <c r="P18" s="87"/>
      <c r="Q18" s="88"/>
      <c r="R18" s="2"/>
      <c r="S18" s="85">
        <v>13</v>
      </c>
      <c r="T18" s="90">
        <v>0.7</v>
      </c>
      <c r="U18" s="87">
        <v>0.5</v>
      </c>
      <c r="V18" s="87"/>
      <c r="W18" s="88"/>
      <c r="X18" s="90"/>
      <c r="Y18" s="87"/>
      <c r="Z18" s="87"/>
      <c r="AA18" s="88"/>
      <c r="AB18" s="90">
        <v>9.8000000000000007</v>
      </c>
      <c r="AC18" s="87">
        <v>9.4</v>
      </c>
      <c r="AD18" s="87"/>
      <c r="AE18" s="88"/>
      <c r="AF18" s="89"/>
      <c r="AG18" s="85">
        <v>6.6</v>
      </c>
      <c r="AH18" s="2"/>
      <c r="AI18" s="2"/>
    </row>
    <row r="19" spans="1:35" ht="17.100000000000001" customHeight="1">
      <c r="A19" s="85">
        <v>14</v>
      </c>
      <c r="B19" s="85"/>
      <c r="C19" s="87"/>
      <c r="D19" s="85"/>
      <c r="E19" s="97">
        <v>0.8</v>
      </c>
      <c r="F19" s="89">
        <v>17.5</v>
      </c>
      <c r="G19" s="87">
        <v>16.8</v>
      </c>
      <c r="H19" s="87"/>
      <c r="I19" s="88"/>
      <c r="J19" s="90">
        <v>1.8</v>
      </c>
      <c r="K19" s="87">
        <v>3.2</v>
      </c>
      <c r="L19" s="87"/>
      <c r="M19" s="88"/>
      <c r="N19" s="87"/>
      <c r="O19" s="87"/>
      <c r="P19" s="87"/>
      <c r="Q19" s="88"/>
      <c r="R19" s="2"/>
      <c r="S19" s="85">
        <v>14</v>
      </c>
      <c r="T19" s="96"/>
      <c r="U19" s="87"/>
      <c r="V19" s="87"/>
      <c r="W19" s="88"/>
      <c r="X19" s="90"/>
      <c r="Y19" s="87"/>
      <c r="Z19" s="87"/>
      <c r="AA19" s="88"/>
      <c r="AB19" s="96">
        <v>0.1</v>
      </c>
      <c r="AC19" s="87">
        <v>0.1</v>
      </c>
      <c r="AD19" s="87"/>
      <c r="AE19" s="88"/>
      <c r="AF19" s="87"/>
      <c r="AG19" s="85">
        <v>6.8</v>
      </c>
      <c r="AH19" s="2"/>
      <c r="AI19" s="2"/>
    </row>
    <row r="20" spans="1:35" ht="17.100000000000001" customHeight="1">
      <c r="A20" s="85">
        <v>15</v>
      </c>
      <c r="B20" s="98"/>
      <c r="C20" s="87"/>
      <c r="D20" s="85">
        <v>4.0999999999999996</v>
      </c>
      <c r="E20" s="88">
        <v>0.8</v>
      </c>
      <c r="F20" s="87"/>
      <c r="G20" s="89"/>
      <c r="H20" s="87">
        <v>23.7</v>
      </c>
      <c r="I20" s="88">
        <v>24.7</v>
      </c>
      <c r="J20" s="90"/>
      <c r="K20" s="87"/>
      <c r="L20" s="89">
        <v>38.700000000000003</v>
      </c>
      <c r="M20" s="88">
        <v>33.299999999999997</v>
      </c>
      <c r="N20" s="89">
        <v>0.2</v>
      </c>
      <c r="O20" s="87"/>
      <c r="P20" s="87"/>
      <c r="Q20" s="97"/>
      <c r="R20" s="2"/>
      <c r="S20" s="85">
        <v>15</v>
      </c>
      <c r="T20" s="90">
        <v>3.1</v>
      </c>
      <c r="U20" s="87">
        <v>3.4</v>
      </c>
      <c r="V20" s="87">
        <v>2.6</v>
      </c>
      <c r="W20" s="88">
        <v>3.3</v>
      </c>
      <c r="X20" s="90"/>
      <c r="Y20" s="87"/>
      <c r="Z20" s="89"/>
      <c r="AA20" s="88"/>
      <c r="AB20" s="90"/>
      <c r="AC20" s="87"/>
      <c r="AD20" s="89">
        <v>9.5</v>
      </c>
      <c r="AE20" s="97">
        <v>9.5</v>
      </c>
      <c r="AF20" s="87">
        <v>0.6</v>
      </c>
      <c r="AG20" s="85"/>
      <c r="AH20" s="2"/>
      <c r="AI20" s="2"/>
    </row>
    <row r="21" spans="1:35" ht="17.100000000000001" customHeight="1">
      <c r="A21" s="85">
        <v>16</v>
      </c>
      <c r="B21" s="85"/>
      <c r="C21" s="89">
        <v>3</v>
      </c>
      <c r="D21" s="85">
        <v>6.6</v>
      </c>
      <c r="E21" s="88">
        <v>0.3</v>
      </c>
      <c r="F21" s="87"/>
      <c r="G21" s="87"/>
      <c r="H21" s="87"/>
      <c r="I21" s="88"/>
      <c r="J21" s="90"/>
      <c r="K21" s="87"/>
      <c r="L21" s="87"/>
      <c r="M21" s="88"/>
      <c r="N21" s="87">
        <v>8.9</v>
      </c>
      <c r="O21" s="89">
        <v>5.3</v>
      </c>
      <c r="P21" s="87"/>
      <c r="Q21" s="88"/>
      <c r="R21" s="2"/>
      <c r="S21" s="85">
        <v>16</v>
      </c>
      <c r="T21" s="90">
        <v>5.2</v>
      </c>
      <c r="U21" s="87">
        <v>3.5</v>
      </c>
      <c r="V21" s="87"/>
      <c r="W21" s="88"/>
      <c r="X21" s="90"/>
      <c r="Y21" s="87"/>
      <c r="Z21" s="87"/>
      <c r="AA21" s="88"/>
      <c r="AB21" s="90"/>
      <c r="AC21" s="87"/>
      <c r="AD21" s="87"/>
      <c r="AE21" s="88"/>
      <c r="AF21" s="87"/>
      <c r="AG21" s="98">
        <v>1</v>
      </c>
      <c r="AH21" s="2"/>
      <c r="AI21" s="2"/>
    </row>
    <row r="22" spans="1:35" ht="17.100000000000001" customHeight="1">
      <c r="A22" s="85">
        <v>17</v>
      </c>
      <c r="B22" s="85" t="s">
        <v>175</v>
      </c>
      <c r="C22" s="87">
        <v>1.6</v>
      </c>
      <c r="D22" s="85">
        <v>1.1000000000000001</v>
      </c>
      <c r="E22" s="97"/>
      <c r="F22" s="87"/>
      <c r="G22" s="87"/>
      <c r="H22" s="87"/>
      <c r="I22" s="88"/>
      <c r="J22" s="90">
        <v>3.1</v>
      </c>
      <c r="K22" s="87">
        <v>2.4</v>
      </c>
      <c r="L22" s="87"/>
      <c r="M22" s="88"/>
      <c r="N22" s="89"/>
      <c r="O22" s="87"/>
      <c r="P22" s="87"/>
      <c r="Q22" s="88"/>
      <c r="R22" s="2"/>
      <c r="S22" s="85">
        <v>17</v>
      </c>
      <c r="T22" s="90"/>
      <c r="U22" s="89"/>
      <c r="V22" s="87"/>
      <c r="W22" s="88"/>
      <c r="X22" s="90"/>
      <c r="Y22" s="87"/>
      <c r="Z22" s="87"/>
      <c r="AA22" s="88"/>
      <c r="AB22" s="90"/>
      <c r="AC22" s="89"/>
      <c r="AD22" s="87"/>
      <c r="AE22" s="88"/>
      <c r="AF22" s="87"/>
      <c r="AG22" s="85">
        <v>0.7</v>
      </c>
      <c r="AH22" s="2"/>
      <c r="AI22" s="2"/>
    </row>
    <row r="23" spans="1:35" ht="17.100000000000001" customHeight="1">
      <c r="A23" s="85">
        <v>18</v>
      </c>
      <c r="B23" s="85"/>
      <c r="C23" s="87">
        <v>4.2</v>
      </c>
      <c r="D23" s="85"/>
      <c r="E23" s="97"/>
      <c r="F23" s="87"/>
      <c r="G23" s="87"/>
      <c r="H23" s="87"/>
      <c r="I23" s="88"/>
      <c r="J23" s="90">
        <v>5.2</v>
      </c>
      <c r="K23" s="87">
        <v>4.9000000000000004</v>
      </c>
      <c r="L23" s="87">
        <v>9.6</v>
      </c>
      <c r="M23" s="97">
        <v>11.8</v>
      </c>
      <c r="N23" s="87"/>
      <c r="O23" s="89"/>
      <c r="P23" s="87">
        <v>9.9</v>
      </c>
      <c r="Q23" s="88">
        <v>8.6999999999999993</v>
      </c>
      <c r="R23" s="2"/>
      <c r="S23" s="85">
        <v>18</v>
      </c>
      <c r="T23" s="90"/>
      <c r="U23" s="87"/>
      <c r="V23" s="87">
        <v>4.9000000000000004</v>
      </c>
      <c r="W23" s="97">
        <v>6</v>
      </c>
      <c r="X23" s="90"/>
      <c r="Y23" s="87"/>
      <c r="Z23" s="89"/>
      <c r="AA23" s="88"/>
      <c r="AB23" s="90"/>
      <c r="AC23" s="87"/>
      <c r="AD23" s="89"/>
      <c r="AE23" s="88"/>
      <c r="AF23" s="87">
        <v>0.4</v>
      </c>
      <c r="AG23" s="85">
        <v>1.8</v>
      </c>
      <c r="AH23" s="2"/>
      <c r="AI23" s="2"/>
    </row>
    <row r="24" spans="1:35" ht="17.100000000000001" customHeight="1">
      <c r="A24" s="85">
        <v>19</v>
      </c>
      <c r="B24" s="85"/>
      <c r="C24" s="87"/>
      <c r="D24" s="85">
        <v>5.9</v>
      </c>
      <c r="E24" s="88"/>
      <c r="F24" s="87"/>
      <c r="G24" s="87"/>
      <c r="H24" s="87"/>
      <c r="I24" s="88"/>
      <c r="J24" s="96">
        <v>7.1</v>
      </c>
      <c r="K24" s="87">
        <v>6.2</v>
      </c>
      <c r="L24" s="87"/>
      <c r="M24" s="88"/>
      <c r="N24" s="87"/>
      <c r="O24" s="87"/>
      <c r="P24" s="87"/>
      <c r="Q24" s="88"/>
      <c r="R24" s="2"/>
      <c r="S24" s="85">
        <v>19</v>
      </c>
      <c r="T24" s="90">
        <v>11.7</v>
      </c>
      <c r="U24" s="87">
        <v>9.8000000000000007</v>
      </c>
      <c r="V24" s="87"/>
      <c r="W24" s="88"/>
      <c r="X24" s="90"/>
      <c r="Y24" s="87"/>
      <c r="Z24" s="87"/>
      <c r="AA24" s="88"/>
      <c r="AB24" s="90"/>
      <c r="AC24" s="87"/>
      <c r="AD24" s="87"/>
      <c r="AE24" s="88"/>
      <c r="AF24" s="89"/>
      <c r="AG24" s="85">
        <v>4.4000000000000004</v>
      </c>
      <c r="AH24" s="2"/>
      <c r="AI24" s="2"/>
    </row>
    <row r="25" spans="1:35" ht="17.100000000000001" customHeight="1">
      <c r="A25" s="85">
        <v>20</v>
      </c>
      <c r="B25" s="98"/>
      <c r="C25" s="87"/>
      <c r="D25" s="85"/>
      <c r="E25" s="88"/>
      <c r="F25" s="87">
        <v>7.5</v>
      </c>
      <c r="G25" s="87">
        <v>7.7</v>
      </c>
      <c r="H25" s="87"/>
      <c r="I25" s="88"/>
      <c r="J25" s="90">
        <v>9.1</v>
      </c>
      <c r="K25" s="87">
        <v>8.4</v>
      </c>
      <c r="L25" s="87"/>
      <c r="M25" s="88"/>
      <c r="N25" s="87">
        <v>0.1</v>
      </c>
      <c r="O25" s="87"/>
      <c r="P25" s="87"/>
      <c r="Q25" s="88"/>
      <c r="R25" s="2"/>
      <c r="S25" s="85">
        <v>20</v>
      </c>
      <c r="T25" s="90">
        <v>1.2</v>
      </c>
      <c r="U25" s="87">
        <v>0.4</v>
      </c>
      <c r="V25" s="87"/>
      <c r="W25" s="88"/>
      <c r="X25" s="90"/>
      <c r="Y25" s="87"/>
      <c r="Z25" s="87"/>
      <c r="AA25" s="88"/>
      <c r="AB25" s="90">
        <v>7.7</v>
      </c>
      <c r="AC25" s="89">
        <v>7.1</v>
      </c>
      <c r="AD25" s="87"/>
      <c r="AE25" s="88"/>
      <c r="AF25" s="87"/>
      <c r="AG25" s="98">
        <v>4</v>
      </c>
      <c r="AH25" s="2"/>
      <c r="AI25" s="2"/>
    </row>
    <row r="26" spans="1:35" ht="17.100000000000001" customHeight="1">
      <c r="A26" s="85">
        <v>21</v>
      </c>
      <c r="B26" s="85"/>
      <c r="C26" s="87"/>
      <c r="D26" s="85">
        <v>3.2</v>
      </c>
      <c r="E26" s="88"/>
      <c r="F26" s="87">
        <v>8.6999999999999993</v>
      </c>
      <c r="G26" s="87">
        <v>9.6999999999999993</v>
      </c>
      <c r="H26" s="87">
        <v>14.1</v>
      </c>
      <c r="I26" s="88">
        <v>15.2</v>
      </c>
      <c r="J26" s="90">
        <v>4.3</v>
      </c>
      <c r="K26" s="87">
        <v>3.8</v>
      </c>
      <c r="L26" s="87">
        <v>21.4</v>
      </c>
      <c r="M26" s="88">
        <v>22</v>
      </c>
      <c r="N26" s="87"/>
      <c r="O26" s="87">
        <v>0.3</v>
      </c>
      <c r="P26" s="87">
        <v>0.1</v>
      </c>
      <c r="Q26" s="97">
        <v>0.1</v>
      </c>
      <c r="R26" s="2"/>
      <c r="S26" s="85">
        <v>21</v>
      </c>
      <c r="T26" s="90">
        <v>1.3</v>
      </c>
      <c r="U26" s="87">
        <v>1.1000000000000001</v>
      </c>
      <c r="V26" s="87">
        <v>12.2</v>
      </c>
      <c r="W26" s="88">
        <v>12.3</v>
      </c>
      <c r="X26" s="90"/>
      <c r="Y26" s="87"/>
      <c r="Z26" s="87"/>
      <c r="AA26" s="88"/>
      <c r="AB26" s="90">
        <v>11.4</v>
      </c>
      <c r="AC26" s="87">
        <v>12.2</v>
      </c>
      <c r="AD26" s="89">
        <v>16</v>
      </c>
      <c r="AE26" s="88">
        <v>16.399999999999999</v>
      </c>
      <c r="AF26" s="87"/>
      <c r="AG26" s="85" t="s">
        <v>175</v>
      </c>
      <c r="AH26" s="2"/>
      <c r="AI26" s="2"/>
    </row>
    <row r="27" spans="1:35" ht="17.100000000000001" customHeight="1">
      <c r="A27" s="85">
        <v>22</v>
      </c>
      <c r="B27" s="85"/>
      <c r="C27" s="87"/>
      <c r="D27" s="85">
        <v>0.5</v>
      </c>
      <c r="E27" s="88"/>
      <c r="F27" s="89">
        <v>14</v>
      </c>
      <c r="G27" s="87">
        <v>8.1</v>
      </c>
      <c r="H27" s="87"/>
      <c r="I27" s="88"/>
      <c r="J27" s="90"/>
      <c r="K27" s="87"/>
      <c r="L27" s="87"/>
      <c r="M27" s="88"/>
      <c r="N27" s="87"/>
      <c r="O27" s="87"/>
      <c r="P27" s="87"/>
      <c r="Q27" s="88"/>
      <c r="R27" s="2"/>
      <c r="S27" s="85">
        <v>22</v>
      </c>
      <c r="T27" s="90">
        <v>0.3</v>
      </c>
      <c r="U27" s="87"/>
      <c r="V27" s="87"/>
      <c r="W27" s="88"/>
      <c r="X27" s="90"/>
      <c r="Y27" s="87"/>
      <c r="Z27" s="87"/>
      <c r="AA27" s="88"/>
      <c r="AB27" s="90">
        <v>0.4</v>
      </c>
      <c r="AC27" s="87">
        <v>0.4</v>
      </c>
      <c r="AD27" s="87"/>
      <c r="AE27" s="88"/>
      <c r="AF27" s="87">
        <v>7.8</v>
      </c>
      <c r="AG27" s="85" t="s">
        <v>176</v>
      </c>
      <c r="AH27" s="2"/>
      <c r="AI27" s="2"/>
    </row>
    <row r="28" spans="1:35" ht="17.100000000000001" customHeight="1">
      <c r="A28" s="85">
        <v>23</v>
      </c>
      <c r="B28" s="85" t="s">
        <v>177</v>
      </c>
      <c r="C28" s="87"/>
      <c r="D28" s="85">
        <v>4.0999999999999996</v>
      </c>
      <c r="E28" s="88"/>
      <c r="F28" s="87"/>
      <c r="G28" s="87"/>
      <c r="H28" s="87"/>
      <c r="I28" s="88"/>
      <c r="J28" s="96">
        <v>9</v>
      </c>
      <c r="K28" s="89">
        <v>9</v>
      </c>
      <c r="L28" s="87"/>
      <c r="M28" s="88"/>
      <c r="N28" s="87"/>
      <c r="O28" s="87"/>
      <c r="P28" s="87"/>
      <c r="Q28" s="88"/>
      <c r="R28" s="2"/>
      <c r="S28" s="85">
        <v>23</v>
      </c>
      <c r="T28" s="90">
        <v>5.2</v>
      </c>
      <c r="U28" s="87">
        <v>3.4</v>
      </c>
      <c r="V28" s="87"/>
      <c r="W28" s="88"/>
      <c r="X28" s="90">
        <v>18.2</v>
      </c>
      <c r="Y28" s="87">
        <v>17.899999999999999</v>
      </c>
      <c r="Z28" s="87"/>
      <c r="AA28" s="88"/>
      <c r="AB28" s="96"/>
      <c r="AC28" s="87"/>
      <c r="AD28" s="87"/>
      <c r="AE28" s="88"/>
      <c r="AF28" s="87">
        <v>0.3</v>
      </c>
      <c r="AG28" s="85" t="s">
        <v>178</v>
      </c>
      <c r="AH28" s="2"/>
      <c r="AI28" s="2"/>
    </row>
    <row r="29" spans="1:35" ht="17.100000000000001" customHeight="1">
      <c r="A29" s="85">
        <v>24</v>
      </c>
      <c r="B29" s="85"/>
      <c r="C29" s="87"/>
      <c r="D29" s="85">
        <v>4.4000000000000004</v>
      </c>
      <c r="E29" s="88"/>
      <c r="F29" s="87"/>
      <c r="G29" s="87"/>
      <c r="H29" s="87">
        <v>12.8</v>
      </c>
      <c r="I29" s="88">
        <v>12.7</v>
      </c>
      <c r="J29" s="96">
        <v>4.0999999999999996</v>
      </c>
      <c r="K29" s="87">
        <v>3.8</v>
      </c>
      <c r="L29" s="87">
        <v>13.5</v>
      </c>
      <c r="M29" s="88">
        <v>3.9</v>
      </c>
      <c r="N29" s="89"/>
      <c r="O29" s="87"/>
      <c r="P29" s="87"/>
      <c r="Q29" s="88"/>
      <c r="R29" s="2"/>
      <c r="S29" s="85">
        <v>24</v>
      </c>
      <c r="T29" s="90">
        <v>13.3</v>
      </c>
      <c r="U29" s="87">
        <v>11.6</v>
      </c>
      <c r="V29" s="87">
        <v>14.3</v>
      </c>
      <c r="W29" s="88">
        <v>14.3</v>
      </c>
      <c r="X29" s="90"/>
      <c r="Y29" s="87"/>
      <c r="Z29" s="89">
        <v>19.399999999999999</v>
      </c>
      <c r="AA29" s="88">
        <v>20.8</v>
      </c>
      <c r="AB29" s="90"/>
      <c r="AC29" s="87"/>
      <c r="AD29" s="87"/>
      <c r="AE29" s="88"/>
      <c r="AF29" s="87"/>
      <c r="AG29" s="85"/>
      <c r="AH29" s="2"/>
      <c r="AI29" s="2"/>
    </row>
    <row r="30" spans="1:35" ht="17.100000000000001" customHeight="1">
      <c r="A30" s="85">
        <v>25</v>
      </c>
      <c r="B30" s="85"/>
      <c r="C30" s="87"/>
      <c r="D30" s="85"/>
      <c r="E30" s="88"/>
      <c r="F30" s="87"/>
      <c r="G30" s="87"/>
      <c r="H30" s="87"/>
      <c r="I30" s="88"/>
      <c r="J30" s="90">
        <v>5.6</v>
      </c>
      <c r="K30" s="87">
        <v>5.4</v>
      </c>
      <c r="L30" s="87"/>
      <c r="M30" s="88"/>
      <c r="N30" s="87">
        <v>0.3</v>
      </c>
      <c r="O30" s="87"/>
      <c r="P30" s="87"/>
      <c r="Q30" s="88"/>
      <c r="R30" s="2"/>
      <c r="S30" s="85">
        <v>25</v>
      </c>
      <c r="T30" s="90">
        <v>6.4</v>
      </c>
      <c r="U30" s="87">
        <v>5.4</v>
      </c>
      <c r="V30" s="87"/>
      <c r="W30" s="88"/>
      <c r="X30" s="90">
        <v>1.1000000000000001</v>
      </c>
      <c r="Y30" s="87">
        <v>0.8</v>
      </c>
      <c r="Z30" s="87"/>
      <c r="AA30" s="88"/>
      <c r="AB30" s="90"/>
      <c r="AC30" s="87"/>
      <c r="AD30" s="87"/>
      <c r="AE30" s="88"/>
      <c r="AF30" s="87"/>
      <c r="AG30" s="85" t="s">
        <v>179</v>
      </c>
      <c r="AH30" s="2"/>
      <c r="AI30" s="2"/>
    </row>
    <row r="31" spans="1:35" ht="17.100000000000001" customHeight="1">
      <c r="A31" s="85">
        <v>26</v>
      </c>
      <c r="B31" s="85"/>
      <c r="C31" s="87"/>
      <c r="D31" s="85"/>
      <c r="E31" s="88"/>
      <c r="F31" s="87"/>
      <c r="G31" s="87"/>
      <c r="H31" s="87"/>
      <c r="I31" s="88"/>
      <c r="J31" s="96"/>
      <c r="K31" s="87"/>
      <c r="L31" s="87"/>
      <c r="M31" s="88"/>
      <c r="N31" s="87"/>
      <c r="O31" s="87"/>
      <c r="P31" s="87"/>
      <c r="Q31" s="88"/>
      <c r="R31" s="2"/>
      <c r="S31" s="85">
        <v>26</v>
      </c>
      <c r="T31" s="90">
        <v>24.2</v>
      </c>
      <c r="U31" s="87">
        <v>24.8</v>
      </c>
      <c r="V31" s="87"/>
      <c r="W31" s="88"/>
      <c r="X31" s="90"/>
      <c r="Y31" s="87"/>
      <c r="Z31" s="87"/>
      <c r="AA31" s="88"/>
      <c r="AB31" s="90"/>
      <c r="AC31" s="87"/>
      <c r="AD31" s="87"/>
      <c r="AE31" s="88"/>
      <c r="AF31" s="87">
        <v>0.8</v>
      </c>
      <c r="AG31" s="85"/>
      <c r="AH31" s="2"/>
      <c r="AI31" s="2"/>
    </row>
    <row r="32" spans="1:35" ht="17.100000000000001" customHeight="1">
      <c r="A32" s="85">
        <v>27</v>
      </c>
      <c r="B32" s="85"/>
      <c r="C32" s="87"/>
      <c r="D32" s="85"/>
      <c r="E32" s="88"/>
      <c r="F32" s="89"/>
      <c r="G32" s="89"/>
      <c r="H32" s="87"/>
      <c r="I32" s="97"/>
      <c r="J32" s="90"/>
      <c r="K32" s="87"/>
      <c r="L32" s="87">
        <v>2.5</v>
      </c>
      <c r="M32" s="88">
        <v>3.2</v>
      </c>
      <c r="N32" s="87"/>
      <c r="O32" s="87"/>
      <c r="P32" s="87"/>
      <c r="Q32" s="88"/>
      <c r="R32" s="2"/>
      <c r="S32" s="85">
        <v>27</v>
      </c>
      <c r="T32" s="90">
        <v>12.8</v>
      </c>
      <c r="U32" s="87">
        <v>12.6</v>
      </c>
      <c r="V32" s="87">
        <v>39.5</v>
      </c>
      <c r="W32" s="88">
        <v>40.200000000000003</v>
      </c>
      <c r="X32" s="90">
        <v>2.8</v>
      </c>
      <c r="Y32" s="87">
        <v>2.4</v>
      </c>
      <c r="Z32" s="89">
        <v>3.4</v>
      </c>
      <c r="AA32" s="97">
        <v>3.4</v>
      </c>
      <c r="AB32" s="90"/>
      <c r="AC32" s="87"/>
      <c r="AD32" s="87"/>
      <c r="AE32" s="88"/>
      <c r="AF32" s="89"/>
      <c r="AG32" s="85" t="s">
        <v>180</v>
      </c>
      <c r="AH32" s="2"/>
      <c r="AI32" s="2"/>
    </row>
    <row r="33" spans="1:35" ht="17.100000000000001" customHeight="1">
      <c r="A33" s="85">
        <v>28</v>
      </c>
      <c r="B33" s="85"/>
      <c r="C33" s="87"/>
      <c r="D33" s="98"/>
      <c r="E33" s="88"/>
      <c r="F33" s="87">
        <v>0.1</v>
      </c>
      <c r="G33" s="87"/>
      <c r="H33" s="87"/>
      <c r="I33" s="88"/>
      <c r="J33" s="90"/>
      <c r="K33" s="87"/>
      <c r="L33" s="87"/>
      <c r="M33" s="88"/>
      <c r="N33" s="87"/>
      <c r="O33" s="87"/>
      <c r="P33" s="87"/>
      <c r="Q33" s="88"/>
      <c r="R33" s="2"/>
      <c r="S33" s="85">
        <v>28</v>
      </c>
      <c r="T33" s="96">
        <v>7</v>
      </c>
      <c r="U33" s="87">
        <v>2.9</v>
      </c>
      <c r="V33" s="87"/>
      <c r="W33" s="88"/>
      <c r="X33" s="90"/>
      <c r="Y33" s="87"/>
      <c r="Z33" s="87"/>
      <c r="AA33" s="88"/>
      <c r="AB33" s="90">
        <v>5.0999999999999996</v>
      </c>
      <c r="AC33" s="87">
        <v>3.5</v>
      </c>
      <c r="AD33" s="89">
        <v>5</v>
      </c>
      <c r="AE33" s="88">
        <v>5.5</v>
      </c>
      <c r="AF33" s="89">
        <v>2.5</v>
      </c>
      <c r="AG33" s="85" t="s">
        <v>181</v>
      </c>
      <c r="AH33" s="2"/>
      <c r="AI33" s="2"/>
    </row>
    <row r="34" spans="1:35" ht="17.100000000000001" customHeight="1">
      <c r="A34" s="85">
        <v>29</v>
      </c>
      <c r="B34" s="85"/>
      <c r="C34" s="87"/>
      <c r="D34" s="98"/>
      <c r="E34" s="88"/>
      <c r="F34" s="87">
        <v>0.5</v>
      </c>
      <c r="G34" s="87">
        <v>0.5</v>
      </c>
      <c r="H34" s="87"/>
      <c r="I34" s="88"/>
      <c r="J34" s="90">
        <v>0.1</v>
      </c>
      <c r="K34" s="89">
        <v>0.3</v>
      </c>
      <c r="L34" s="87"/>
      <c r="M34" s="88"/>
      <c r="N34" s="87"/>
      <c r="O34" s="87"/>
      <c r="P34" s="87"/>
      <c r="Q34" s="88"/>
      <c r="R34" s="2"/>
      <c r="S34" s="85">
        <v>29</v>
      </c>
      <c r="T34" s="90">
        <v>9.1999999999999993</v>
      </c>
      <c r="U34" s="87">
        <v>7.2</v>
      </c>
      <c r="V34" s="87"/>
      <c r="W34" s="88"/>
      <c r="X34" s="90"/>
      <c r="Y34" s="87"/>
      <c r="Z34" s="87"/>
      <c r="AA34" s="88"/>
      <c r="AB34" s="90"/>
      <c r="AC34" s="87"/>
      <c r="AD34" s="87"/>
      <c r="AE34" s="88"/>
      <c r="AF34" s="87"/>
      <c r="AG34" s="98" t="s">
        <v>182</v>
      </c>
      <c r="AH34" s="2"/>
      <c r="AI34" s="2"/>
    </row>
    <row r="35" spans="1:35" ht="17.100000000000001" customHeight="1">
      <c r="A35" s="85">
        <v>30</v>
      </c>
      <c r="B35" s="85"/>
      <c r="C35" s="87"/>
      <c r="D35" s="85"/>
      <c r="E35" s="88"/>
      <c r="F35" s="87"/>
      <c r="G35" s="89"/>
      <c r="H35" s="87"/>
      <c r="I35" s="88"/>
      <c r="J35" s="90">
        <v>17.100000000000001</v>
      </c>
      <c r="K35" s="87">
        <v>17.2</v>
      </c>
      <c r="L35" s="89">
        <v>16.399999999999999</v>
      </c>
      <c r="M35" s="88">
        <v>24.1</v>
      </c>
      <c r="N35" s="87"/>
      <c r="O35" s="87"/>
      <c r="P35" s="87"/>
      <c r="Q35" s="88"/>
      <c r="R35" s="2"/>
      <c r="S35" s="85">
        <v>30</v>
      </c>
      <c r="T35" s="96">
        <v>0.6</v>
      </c>
      <c r="U35" s="87"/>
      <c r="V35" s="87"/>
      <c r="W35" s="88"/>
      <c r="X35" s="90">
        <v>1.6</v>
      </c>
      <c r="Y35" s="87">
        <v>1.1000000000000001</v>
      </c>
      <c r="Z35" s="87">
        <v>1.6</v>
      </c>
      <c r="AA35" s="88">
        <v>1.9</v>
      </c>
      <c r="AB35" s="90"/>
      <c r="AC35" s="87"/>
      <c r="AD35" s="87"/>
      <c r="AE35" s="88"/>
      <c r="AF35" s="87"/>
      <c r="AG35" s="85"/>
      <c r="AH35" s="2"/>
      <c r="AI35" s="2"/>
    </row>
    <row r="36" spans="1:35" ht="17.100000000000001" customHeight="1">
      <c r="A36" s="101">
        <v>31</v>
      </c>
      <c r="B36" s="85"/>
      <c r="C36" s="87"/>
      <c r="D36" s="85"/>
      <c r="E36" s="88"/>
      <c r="F36" s="87"/>
      <c r="G36" s="102"/>
      <c r="H36" s="89">
        <v>0.2</v>
      </c>
      <c r="I36" s="103">
        <v>0.4</v>
      </c>
      <c r="J36" s="104"/>
      <c r="K36" s="87"/>
      <c r="L36" s="87"/>
      <c r="M36" s="103"/>
      <c r="N36" s="87"/>
      <c r="O36" s="102"/>
      <c r="P36" s="102"/>
      <c r="Q36" s="103"/>
      <c r="R36" s="2"/>
      <c r="S36" s="101">
        <v>31</v>
      </c>
      <c r="T36" s="104"/>
      <c r="U36" s="102"/>
      <c r="V36" s="102">
        <v>17.2</v>
      </c>
      <c r="W36" s="105">
        <v>17.600000000000001</v>
      </c>
      <c r="X36" s="106"/>
      <c r="Y36" s="107"/>
      <c r="Z36" s="107"/>
      <c r="AA36" s="108"/>
      <c r="AB36" s="109"/>
      <c r="AC36" s="102"/>
      <c r="AD36" s="110"/>
      <c r="AE36" s="103"/>
      <c r="AF36" s="87"/>
      <c r="AG36" s="111">
        <v>8.6</v>
      </c>
      <c r="AH36" s="2"/>
      <c r="AI36" s="2"/>
    </row>
    <row r="37" spans="1:35" ht="17.100000000000001" customHeight="1">
      <c r="A37" s="78" t="s">
        <v>183</v>
      </c>
      <c r="B37" s="112">
        <v>34.5</v>
      </c>
      <c r="C37" s="113">
        <v>26.3</v>
      </c>
      <c r="D37" s="113">
        <v>32</v>
      </c>
      <c r="E37" s="112">
        <v>8.4</v>
      </c>
      <c r="F37" s="114">
        <v>78.5</v>
      </c>
      <c r="G37" s="114">
        <v>70.400000000000006</v>
      </c>
      <c r="H37" s="115">
        <v>75.599999999999994</v>
      </c>
      <c r="I37" s="114">
        <v>78.099999999999994</v>
      </c>
      <c r="J37" s="116">
        <v>140.1</v>
      </c>
      <c r="K37" s="115">
        <v>137</v>
      </c>
      <c r="L37" s="114">
        <v>137.9</v>
      </c>
      <c r="M37" s="117">
        <v>133.19999999999999</v>
      </c>
      <c r="N37" s="118">
        <v>28.4</v>
      </c>
      <c r="O37" s="114">
        <v>24.5</v>
      </c>
      <c r="P37" s="114">
        <v>28.6</v>
      </c>
      <c r="Q37" s="119">
        <v>28.7</v>
      </c>
      <c r="R37" s="2"/>
      <c r="S37" s="78" t="s">
        <v>183</v>
      </c>
      <c r="T37" s="114">
        <v>125.3</v>
      </c>
      <c r="U37" s="114">
        <v>109.7</v>
      </c>
      <c r="V37" s="115">
        <v>115.8</v>
      </c>
      <c r="W37" s="114">
        <v>119.1</v>
      </c>
      <c r="X37" s="118">
        <v>26.5</v>
      </c>
      <c r="Y37" s="114">
        <v>25.1</v>
      </c>
      <c r="Z37" s="114">
        <v>27.2</v>
      </c>
      <c r="AA37" s="117">
        <v>29.4</v>
      </c>
      <c r="AB37" s="114">
        <v>46.7</v>
      </c>
      <c r="AC37" s="115">
        <v>43</v>
      </c>
      <c r="AD37" s="114">
        <v>41.7</v>
      </c>
      <c r="AE37" s="114">
        <v>42.2</v>
      </c>
      <c r="AF37" s="113">
        <v>20.5</v>
      </c>
      <c r="AG37" s="120">
        <v>56.6</v>
      </c>
      <c r="AH37" s="2"/>
      <c r="AI37" s="2"/>
    </row>
    <row r="38" spans="1:35" ht="17.10000000000000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2"/>
      <c r="AI38" s="2"/>
    </row>
    <row r="39" spans="1:35" ht="17.10000000000000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"/>
      <c r="AI39" s="2"/>
    </row>
    <row r="40" spans="1:35" ht="17.10000000000000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"/>
      <c r="AI40" s="2"/>
    </row>
    <row r="41" spans="1:35" ht="17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5" ht="17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5" ht="17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5" ht="17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5" ht="17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5" ht="17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5" ht="17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5" ht="17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6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6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</sheetData>
  <mergeCells count="10">
    <mergeCell ref="A3:A4"/>
    <mergeCell ref="B3:Q3"/>
    <mergeCell ref="S3:S4"/>
    <mergeCell ref="T3:AG3"/>
    <mergeCell ref="G5:H5"/>
    <mergeCell ref="K5:L5"/>
    <mergeCell ref="O5:P5"/>
    <mergeCell ref="U5:V5"/>
    <mergeCell ref="Y5:Z5"/>
    <mergeCell ref="AC5:AD5"/>
  </mergeCells>
  <printOptions horizontalCentered="1"/>
  <pageMargins left="0.62519685039370121" right="0.56259842519684999" top="1.0708661417322831" bottom="0.46377952755905599" header="0.51929133858267706" footer="0.231889763779528"/>
  <pageSetup paperSize="9" scale="59" fitToWidth="0" fitToHeight="0" orientation="portrait" r:id="rId1"/>
  <headerFooter alignWithMargins="0"/>
  <colBreaks count="1" manualBreakCount="1">
    <brk id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BreakPreview" zoomScale="60" zoomScaleNormal="100" workbookViewId="0">
      <selection activeCell="B1" sqref="B1"/>
    </sheetView>
  </sheetViews>
  <sheetFormatPr defaultRowHeight="14.25"/>
  <cols>
    <col min="1" max="17" width="6.875" customWidth="1"/>
  </cols>
  <sheetData>
    <row r="1" spans="1:19" ht="24" customHeight="1">
      <c r="B1" s="130" t="s">
        <v>184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122"/>
      <c r="S1" s="122"/>
    </row>
    <row r="2" spans="1:19" ht="20.25">
      <c r="A2" s="130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122"/>
      <c r="S2" s="122"/>
    </row>
    <row r="3" spans="1:19" ht="232.7" customHeight="1">
      <c r="A3" s="364" t="s">
        <v>185</v>
      </c>
      <c r="B3" s="365" t="s">
        <v>186</v>
      </c>
      <c r="C3" s="365" t="s">
        <v>530</v>
      </c>
      <c r="D3" s="365" t="s">
        <v>187</v>
      </c>
      <c r="E3" s="366" t="s">
        <v>188</v>
      </c>
      <c r="F3" s="365" t="s">
        <v>186</v>
      </c>
      <c r="G3" s="365" t="s">
        <v>530</v>
      </c>
      <c r="H3" s="365" t="s">
        <v>187</v>
      </c>
      <c r="I3" s="366" t="s">
        <v>188</v>
      </c>
      <c r="J3" s="365" t="s">
        <v>186</v>
      </c>
      <c r="K3" s="365" t="s">
        <v>530</v>
      </c>
      <c r="L3" s="365" t="s">
        <v>187</v>
      </c>
      <c r="M3" s="366" t="s">
        <v>188</v>
      </c>
      <c r="N3" s="366" t="s">
        <v>186</v>
      </c>
      <c r="O3" s="366" t="s">
        <v>530</v>
      </c>
      <c r="P3" s="366" t="s">
        <v>187</v>
      </c>
      <c r="Q3" s="366" t="s">
        <v>188</v>
      </c>
      <c r="R3" s="122"/>
      <c r="S3" s="122"/>
    </row>
    <row r="4" spans="1:19" ht="22.7" customHeight="1">
      <c r="A4" s="203"/>
      <c r="B4" s="367" t="s">
        <v>189</v>
      </c>
      <c r="C4" s="367"/>
      <c r="D4" s="367"/>
      <c r="E4" s="368"/>
      <c r="F4" s="204"/>
      <c r="G4" s="204" t="s">
        <v>190</v>
      </c>
      <c r="H4" s="204"/>
      <c r="I4" s="205"/>
      <c r="J4" s="369" t="s">
        <v>191</v>
      </c>
      <c r="K4" s="369"/>
      <c r="L4" s="369"/>
      <c r="M4" s="369"/>
      <c r="N4" s="206"/>
      <c r="O4" s="206" t="s">
        <v>192</v>
      </c>
      <c r="P4" s="206"/>
      <c r="Q4" s="370"/>
      <c r="R4" s="122"/>
      <c r="S4" s="122"/>
    </row>
    <row r="5" spans="1:19" ht="22.7" customHeight="1">
      <c r="A5" s="208"/>
      <c r="B5" s="371" t="s">
        <v>193</v>
      </c>
      <c r="C5" s="371"/>
      <c r="D5" s="371"/>
      <c r="E5" s="372"/>
      <c r="F5" s="373"/>
      <c r="G5" s="373" t="s">
        <v>194</v>
      </c>
      <c r="H5" s="373"/>
      <c r="I5" s="374"/>
      <c r="J5" s="130" t="s">
        <v>195</v>
      </c>
      <c r="K5" s="130"/>
      <c r="L5" s="130"/>
      <c r="M5" s="375"/>
      <c r="N5" s="131"/>
      <c r="O5" s="131"/>
      <c r="P5" s="131"/>
      <c r="Q5" s="370"/>
      <c r="R5" s="122"/>
      <c r="S5" s="122"/>
    </row>
    <row r="6" spans="1:19" ht="22.7" customHeight="1">
      <c r="A6" s="376"/>
      <c r="B6" s="131"/>
      <c r="C6" s="131"/>
      <c r="D6" s="131"/>
      <c r="E6" s="370"/>
      <c r="F6" s="131"/>
      <c r="G6" s="131"/>
      <c r="H6" s="131"/>
      <c r="I6" s="370"/>
      <c r="J6" s="131"/>
      <c r="K6" s="131"/>
      <c r="L6" s="184"/>
      <c r="M6" s="370"/>
      <c r="N6" s="131"/>
      <c r="O6" s="131"/>
      <c r="P6" s="131"/>
      <c r="Q6" s="370"/>
      <c r="R6" s="122"/>
      <c r="S6" s="122"/>
    </row>
    <row r="7" spans="1:19" ht="22.7" customHeight="1">
      <c r="A7" s="377">
        <v>41660</v>
      </c>
      <c r="B7" s="378" t="s">
        <v>196</v>
      </c>
      <c r="C7" s="378"/>
      <c r="D7" s="378"/>
      <c r="E7" s="379" t="s">
        <v>197</v>
      </c>
      <c r="F7" s="378" t="s">
        <v>198</v>
      </c>
      <c r="G7" s="378"/>
      <c r="H7" s="378"/>
      <c r="I7" s="379" t="s">
        <v>197</v>
      </c>
      <c r="J7" s="378" t="s">
        <v>199</v>
      </c>
      <c r="K7" s="378"/>
      <c r="L7" s="378"/>
      <c r="M7" s="379" t="s">
        <v>197</v>
      </c>
      <c r="N7" s="378" t="s">
        <v>200</v>
      </c>
      <c r="O7" s="378"/>
      <c r="P7" s="378"/>
      <c r="Q7" s="379" t="s">
        <v>197</v>
      </c>
      <c r="R7" s="122"/>
      <c r="S7" s="122"/>
    </row>
    <row r="8" spans="1:19" ht="22.7" customHeight="1">
      <c r="A8" s="377">
        <v>41670</v>
      </c>
      <c r="B8" s="378" t="s">
        <v>196</v>
      </c>
      <c r="C8" s="378"/>
      <c r="D8" s="378"/>
      <c r="E8" s="379" t="s">
        <v>197</v>
      </c>
      <c r="F8" s="378" t="s">
        <v>155</v>
      </c>
      <c r="G8" s="378" t="s">
        <v>201</v>
      </c>
      <c r="H8" s="378" t="s">
        <v>199</v>
      </c>
      <c r="I8" s="379" t="s">
        <v>197</v>
      </c>
      <c r="J8" s="378" t="s">
        <v>202</v>
      </c>
      <c r="K8" s="378" t="s">
        <v>203</v>
      </c>
      <c r="L8" s="378" t="s">
        <v>204</v>
      </c>
      <c r="M8" s="379" t="s">
        <v>197</v>
      </c>
      <c r="N8" s="378" t="s">
        <v>196</v>
      </c>
      <c r="O8" s="378"/>
      <c r="P8" s="378"/>
      <c r="Q8" s="379" t="s">
        <v>197</v>
      </c>
      <c r="R8" s="122"/>
      <c r="S8" s="122"/>
    </row>
    <row r="9" spans="1:19" ht="22.7" customHeight="1">
      <c r="A9" s="377">
        <v>41679</v>
      </c>
      <c r="B9" s="378" t="s">
        <v>196</v>
      </c>
      <c r="C9" s="378"/>
      <c r="D9" s="378"/>
      <c r="E9" s="379" t="s">
        <v>197</v>
      </c>
      <c r="F9" s="378" t="s">
        <v>200</v>
      </c>
      <c r="G9" s="378"/>
      <c r="H9" s="378"/>
      <c r="I9" s="379" t="s">
        <v>197</v>
      </c>
      <c r="J9" s="378" t="s">
        <v>200</v>
      </c>
      <c r="K9" s="378"/>
      <c r="L9" s="378"/>
      <c r="M9" s="379" t="s">
        <v>197</v>
      </c>
      <c r="N9" s="378"/>
      <c r="O9" s="378"/>
      <c r="P9" s="378"/>
      <c r="Q9" s="379"/>
      <c r="R9" s="122"/>
      <c r="S9" s="122"/>
    </row>
    <row r="10" spans="1:19" ht="22.7" customHeight="1">
      <c r="A10" s="377">
        <v>41691</v>
      </c>
      <c r="B10" s="378" t="s">
        <v>200</v>
      </c>
      <c r="C10" s="378"/>
      <c r="D10" s="378"/>
      <c r="E10" s="379" t="s">
        <v>197</v>
      </c>
      <c r="F10" s="378" t="s">
        <v>205</v>
      </c>
      <c r="G10" s="378"/>
      <c r="H10" s="378"/>
      <c r="I10" s="379" t="s">
        <v>197</v>
      </c>
      <c r="J10" s="378" t="s">
        <v>205</v>
      </c>
      <c r="K10" s="378"/>
      <c r="L10" s="378"/>
      <c r="M10" s="379" t="s">
        <v>206</v>
      </c>
      <c r="N10" s="378"/>
      <c r="O10" s="378"/>
      <c r="P10" s="378"/>
      <c r="Q10" s="379"/>
      <c r="R10" s="122"/>
      <c r="S10" s="122"/>
    </row>
    <row r="11" spans="1:19" ht="22.7" customHeight="1">
      <c r="A11" s="377">
        <v>41719</v>
      </c>
      <c r="B11" s="378" t="s">
        <v>155</v>
      </c>
      <c r="C11" s="378" t="s">
        <v>207</v>
      </c>
      <c r="D11" s="378" t="s">
        <v>46</v>
      </c>
      <c r="E11" s="379" t="s">
        <v>197</v>
      </c>
      <c r="F11" s="378" t="s">
        <v>198</v>
      </c>
      <c r="G11" s="378" t="s">
        <v>208</v>
      </c>
      <c r="H11" s="378" t="s">
        <v>209</v>
      </c>
      <c r="I11" s="379" t="s">
        <v>210</v>
      </c>
      <c r="J11" s="378" t="s">
        <v>211</v>
      </c>
      <c r="K11" s="380">
        <v>0.3</v>
      </c>
      <c r="L11" s="378" t="s">
        <v>120</v>
      </c>
      <c r="M11" s="379" t="s">
        <v>197</v>
      </c>
      <c r="N11" s="378" t="s">
        <v>155</v>
      </c>
      <c r="O11" s="378" t="s">
        <v>203</v>
      </c>
      <c r="P11" s="378" t="s">
        <v>211</v>
      </c>
      <c r="Q11" s="379" t="s">
        <v>197</v>
      </c>
      <c r="R11" s="122"/>
      <c r="S11" s="122"/>
    </row>
    <row r="12" spans="1:19" ht="22.7" customHeight="1">
      <c r="A12" s="377"/>
      <c r="B12" s="378"/>
      <c r="C12" s="378"/>
      <c r="D12" s="378"/>
      <c r="E12" s="379"/>
      <c r="F12" s="378"/>
      <c r="G12" s="378"/>
      <c r="H12" s="378"/>
      <c r="I12" s="379"/>
      <c r="J12" s="378"/>
      <c r="K12" s="378"/>
      <c r="L12" s="378"/>
      <c r="M12" s="379"/>
      <c r="N12" s="378"/>
      <c r="O12" s="378"/>
      <c r="P12" s="378"/>
      <c r="Q12" s="379"/>
      <c r="R12" s="122"/>
      <c r="S12" s="122"/>
    </row>
    <row r="13" spans="1:19" ht="22.7" customHeight="1">
      <c r="A13" s="377"/>
      <c r="B13" s="184"/>
      <c r="C13" s="184"/>
      <c r="D13" s="184"/>
      <c r="E13" s="381"/>
      <c r="F13" s="184"/>
      <c r="G13" s="184"/>
      <c r="H13" s="184"/>
      <c r="I13" s="381"/>
      <c r="J13" s="184"/>
      <c r="K13" s="184"/>
      <c r="L13" s="184"/>
      <c r="M13" s="381"/>
      <c r="N13" s="378"/>
      <c r="O13" s="378"/>
      <c r="P13" s="378"/>
      <c r="Q13" s="379"/>
      <c r="R13" s="122"/>
      <c r="S13" s="122"/>
    </row>
    <row r="14" spans="1:19" ht="22.7" customHeight="1">
      <c r="A14" s="377"/>
      <c r="B14" s="382" t="s">
        <v>212</v>
      </c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78"/>
      <c r="O14" s="378"/>
      <c r="P14" s="378"/>
      <c r="Q14" s="379"/>
      <c r="R14" s="122"/>
      <c r="S14" s="122"/>
    </row>
    <row r="15" spans="1:19" ht="22.7" customHeight="1">
      <c r="A15" s="377"/>
      <c r="B15" s="378"/>
      <c r="C15" s="378"/>
      <c r="D15" s="378"/>
      <c r="E15" s="379"/>
      <c r="F15" s="378"/>
      <c r="G15" s="378"/>
      <c r="H15" s="378"/>
      <c r="I15" s="379"/>
      <c r="J15" s="378"/>
      <c r="K15" s="378"/>
      <c r="L15" s="378"/>
      <c r="M15" s="379"/>
      <c r="N15" s="184"/>
      <c r="O15" s="184"/>
      <c r="P15" s="184"/>
      <c r="Q15" s="381"/>
      <c r="R15" s="122"/>
      <c r="S15" s="122"/>
    </row>
    <row r="16" spans="1:19" ht="22.7" customHeight="1">
      <c r="A16" s="383"/>
      <c r="B16" s="184"/>
      <c r="C16" s="184"/>
      <c r="D16" s="184"/>
      <c r="E16" s="381"/>
      <c r="F16" s="184"/>
      <c r="G16" s="184"/>
      <c r="H16" s="184"/>
      <c r="I16" s="381"/>
      <c r="J16" s="184"/>
      <c r="K16" s="184"/>
      <c r="L16" s="184"/>
      <c r="M16" s="381"/>
      <c r="N16" s="184"/>
      <c r="O16" s="184"/>
      <c r="P16" s="184"/>
      <c r="Q16" s="381"/>
      <c r="R16" s="122"/>
      <c r="S16" s="122"/>
    </row>
    <row r="17" spans="1:19" ht="22.7" customHeight="1">
      <c r="A17" s="384"/>
      <c r="B17" s="385" t="s">
        <v>213</v>
      </c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184"/>
      <c r="O17" s="184"/>
      <c r="P17" s="184"/>
      <c r="Q17" s="381"/>
      <c r="R17" s="122"/>
      <c r="S17" s="122"/>
    </row>
    <row r="18" spans="1:19" ht="22.7" customHeight="1">
      <c r="A18" s="386"/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9"/>
      <c r="N18" s="390"/>
      <c r="O18" s="390"/>
      <c r="P18" s="390"/>
      <c r="Q18" s="391"/>
      <c r="R18" s="122"/>
      <c r="S18" s="122"/>
    </row>
    <row r="19" spans="1:19" ht="22.7" customHeight="1">
      <c r="A19" s="129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7"/>
      <c r="O19" s="127"/>
      <c r="P19" s="127"/>
      <c r="Q19" s="127"/>
      <c r="R19" s="122"/>
      <c r="S19" s="122"/>
    </row>
    <row r="20" spans="1:19" ht="22.7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spans="1:19" ht="22.7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1:19" ht="22.7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19" ht="22.7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spans="1:19" ht="22.7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spans="1:19" ht="22.7" customHeigh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ht="22.7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9" ht="22.7" customHeight="1">
      <c r="A27" s="3"/>
      <c r="B27" s="3"/>
      <c r="C27" s="3"/>
      <c r="D27" s="3"/>
      <c r="E27" s="3"/>
      <c r="F27" s="3"/>
      <c r="G27" s="3"/>
      <c r="H27" s="3"/>
      <c r="I27" s="87"/>
      <c r="J27" s="3"/>
      <c r="K27" s="3"/>
      <c r="L27" s="3"/>
      <c r="M27" s="3"/>
      <c r="N27" s="3"/>
      <c r="O27" s="3"/>
      <c r="P27" s="3"/>
      <c r="Q27" s="3"/>
    </row>
    <row r="28" spans="1:19" ht="22.7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9" ht="22.7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9" ht="16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9" ht="16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3">
    <mergeCell ref="J4:M4"/>
    <mergeCell ref="B14:M14"/>
    <mergeCell ref="B17:M17"/>
  </mergeCells>
  <printOptions horizontalCentered="1"/>
  <pageMargins left="0.62519685039370121" right="0.56259842519684999" top="1.0708661417322831" bottom="0.46377952755905599" header="0.51929133858267706" footer="0.231889763779528"/>
  <pageSetup paperSize="9" scale="5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9"/>
  <sheetViews>
    <sheetView view="pageBreakPreview" zoomScale="60" zoomScaleNormal="53" workbookViewId="0">
      <selection activeCell="F283" sqref="F283"/>
    </sheetView>
  </sheetViews>
  <sheetFormatPr defaultRowHeight="14.25"/>
  <cols>
    <col min="1" max="3" width="14.625" customWidth="1"/>
    <col min="4" max="13" width="11.375" customWidth="1"/>
    <col min="14" max="14" width="8.625" customWidth="1"/>
    <col min="15" max="15" width="8.625" hidden="1" customWidth="1"/>
    <col min="16" max="16" width="8.5" hidden="1" customWidth="1"/>
    <col min="17" max="30" width="8.5" customWidth="1"/>
    <col min="31" max="31" width="8.875" customWidth="1"/>
  </cols>
  <sheetData>
    <row r="1" spans="1:14" ht="12.75" customHeight="1">
      <c r="A1" s="1"/>
      <c r="B1" s="1"/>
      <c r="C1" s="1"/>
      <c r="D1" s="1"/>
      <c r="E1" s="130"/>
      <c r="F1" s="130"/>
      <c r="G1" s="130"/>
      <c r="H1" s="130"/>
      <c r="I1" s="130"/>
      <c r="J1" s="131"/>
      <c r="K1" s="131"/>
      <c r="L1" s="131"/>
      <c r="M1" s="131"/>
      <c r="N1" s="3"/>
    </row>
    <row r="2" spans="1:14" ht="12.75" customHeight="1">
      <c r="A2" s="1"/>
      <c r="B2" s="1"/>
      <c r="C2" s="1"/>
      <c r="D2" s="1"/>
      <c r="E2" s="130"/>
      <c r="F2" s="130"/>
      <c r="G2" s="130"/>
      <c r="H2" s="130"/>
      <c r="I2" s="130"/>
      <c r="J2" s="131"/>
      <c r="K2" s="131"/>
      <c r="L2" s="131"/>
      <c r="M2" s="131"/>
      <c r="N2" s="3"/>
    </row>
    <row r="3" spans="1:14" ht="21.2" customHeight="1">
      <c r="A3" s="1" t="s">
        <v>214</v>
      </c>
      <c r="B3" s="1"/>
      <c r="C3" s="1"/>
      <c r="D3" s="1"/>
      <c r="E3" s="130"/>
      <c r="F3" s="130"/>
      <c r="G3" s="130"/>
      <c r="H3" s="130"/>
      <c r="I3" s="130"/>
      <c r="J3" s="131"/>
      <c r="K3" s="131"/>
      <c r="L3" s="131"/>
      <c r="M3" s="131"/>
      <c r="N3" s="3"/>
    </row>
    <row r="4" spans="1:14" ht="21.2" customHeight="1">
      <c r="A4" s="1"/>
      <c r="B4" s="1"/>
      <c r="C4" s="1"/>
      <c r="D4" s="1"/>
      <c r="E4" s="345" t="s">
        <v>215</v>
      </c>
      <c r="F4" s="345"/>
      <c r="G4" s="345"/>
      <c r="H4" s="345"/>
      <c r="I4" s="345"/>
      <c r="J4" s="131"/>
      <c r="K4" s="131"/>
      <c r="L4" s="131"/>
      <c r="M4" s="131"/>
      <c r="N4" s="3"/>
    </row>
    <row r="5" spans="1:14" ht="21.2" customHeight="1">
      <c r="A5" s="18" t="s">
        <v>159</v>
      </c>
      <c r="B5" s="4"/>
      <c r="C5" s="5"/>
      <c r="D5" s="5"/>
      <c r="E5" s="133"/>
      <c r="F5" s="346" t="s">
        <v>216</v>
      </c>
      <c r="G5" s="346"/>
      <c r="H5" s="346"/>
      <c r="I5" s="346"/>
      <c r="J5" s="133"/>
      <c r="K5" s="133"/>
      <c r="L5" s="133"/>
      <c r="M5" s="134"/>
      <c r="N5" s="3"/>
    </row>
    <row r="6" spans="1:14" ht="21.2" customHeight="1">
      <c r="A6" s="135"/>
      <c r="B6" s="136">
        <v>1</v>
      </c>
      <c r="C6" s="136">
        <v>2</v>
      </c>
      <c r="D6" s="136">
        <v>3</v>
      </c>
      <c r="E6" s="137">
        <v>4</v>
      </c>
      <c r="F6" s="137">
        <v>5</v>
      </c>
      <c r="G6" s="137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8">
        <v>12</v>
      </c>
      <c r="N6" s="3"/>
    </row>
    <row r="7" spans="1:14" ht="21.2" customHeight="1">
      <c r="A7" s="36">
        <v>1</v>
      </c>
      <c r="B7" s="139">
        <v>23.8</v>
      </c>
      <c r="C7" s="140" t="s">
        <v>217</v>
      </c>
      <c r="D7" s="140" t="s">
        <v>217</v>
      </c>
      <c r="E7" s="141">
        <v>7.3</v>
      </c>
      <c r="F7" s="142">
        <v>0.1</v>
      </c>
      <c r="G7" s="142">
        <v>0</v>
      </c>
      <c r="H7" s="142">
        <v>32.700000000000003</v>
      </c>
      <c r="I7" s="141" t="s">
        <v>217</v>
      </c>
      <c r="J7" s="141">
        <v>5.4</v>
      </c>
      <c r="K7" s="141" t="s">
        <v>217</v>
      </c>
      <c r="L7" s="142">
        <v>0.5</v>
      </c>
      <c r="M7" s="143"/>
      <c r="N7" s="3"/>
    </row>
    <row r="8" spans="1:14" ht="21.2" customHeight="1">
      <c r="A8" s="47">
        <v>2</v>
      </c>
      <c r="B8" s="144">
        <v>21.4</v>
      </c>
      <c r="C8" s="140" t="s">
        <v>217</v>
      </c>
      <c r="D8" s="140" t="s">
        <v>217</v>
      </c>
      <c r="E8" s="142">
        <v>6.3</v>
      </c>
      <c r="F8" s="142">
        <v>0.2</v>
      </c>
      <c r="G8" s="142">
        <v>0</v>
      </c>
      <c r="H8" s="141">
        <v>48.2</v>
      </c>
      <c r="I8" s="141" t="s">
        <v>217</v>
      </c>
      <c r="J8" s="142">
        <v>4.0999999999999996</v>
      </c>
      <c r="K8" s="141" t="s">
        <v>217</v>
      </c>
      <c r="L8" s="142">
        <v>0.4</v>
      </c>
      <c r="M8" s="143"/>
      <c r="N8" s="3"/>
    </row>
    <row r="9" spans="1:14" ht="21.2" customHeight="1">
      <c r="A9" s="47">
        <v>3</v>
      </c>
      <c r="B9" s="144">
        <v>18.2</v>
      </c>
      <c r="C9" s="140" t="s">
        <v>217</v>
      </c>
      <c r="D9" s="140" t="s">
        <v>217</v>
      </c>
      <c r="E9" s="142">
        <v>5.6</v>
      </c>
      <c r="F9" s="142">
        <v>0.2</v>
      </c>
      <c r="G9" s="141" t="s">
        <v>217</v>
      </c>
      <c r="H9" s="141">
        <v>49</v>
      </c>
      <c r="I9" s="141" t="s">
        <v>217</v>
      </c>
      <c r="J9" s="142">
        <v>3.1</v>
      </c>
      <c r="K9" s="141" t="s">
        <v>217</v>
      </c>
      <c r="L9" s="142">
        <v>0.3</v>
      </c>
      <c r="M9" s="145"/>
      <c r="N9" s="3"/>
    </row>
    <row r="10" spans="1:14" ht="21.2" customHeight="1">
      <c r="A10" s="47">
        <v>4</v>
      </c>
      <c r="B10" s="144">
        <v>15.6</v>
      </c>
      <c r="C10" s="140" t="s">
        <v>217</v>
      </c>
      <c r="D10" s="140" t="s">
        <v>217</v>
      </c>
      <c r="E10" s="142">
        <v>5.0999999999999996</v>
      </c>
      <c r="F10" s="142">
        <v>0.2</v>
      </c>
      <c r="G10" s="141" t="s">
        <v>217</v>
      </c>
      <c r="H10" s="142">
        <v>39.6</v>
      </c>
      <c r="I10" s="141" t="s">
        <v>217</v>
      </c>
      <c r="J10" s="142">
        <v>2.2999999999999998</v>
      </c>
      <c r="K10" s="141" t="s">
        <v>217</v>
      </c>
      <c r="L10" s="142">
        <v>0.3</v>
      </c>
      <c r="M10" s="143"/>
      <c r="N10" s="3"/>
    </row>
    <row r="11" spans="1:14" ht="21.2" customHeight="1">
      <c r="A11" s="47">
        <v>5</v>
      </c>
      <c r="B11" s="144">
        <v>14.8</v>
      </c>
      <c r="C11" s="140" t="s">
        <v>217</v>
      </c>
      <c r="D11" s="140" t="s">
        <v>217</v>
      </c>
      <c r="E11" s="142">
        <v>4.5</v>
      </c>
      <c r="F11" s="142">
        <v>0.2</v>
      </c>
      <c r="G11" s="141" t="s">
        <v>217</v>
      </c>
      <c r="H11" s="142">
        <v>33.9</v>
      </c>
      <c r="I11" s="141" t="s">
        <v>217</v>
      </c>
      <c r="J11" s="142">
        <v>1.6</v>
      </c>
      <c r="K11" s="141" t="s">
        <v>217</v>
      </c>
      <c r="L11" s="142">
        <v>0.3</v>
      </c>
      <c r="M11" s="143"/>
      <c r="N11" s="3"/>
    </row>
    <row r="12" spans="1:14" ht="21.2" customHeight="1">
      <c r="A12" s="47">
        <v>6</v>
      </c>
      <c r="B12" s="144">
        <v>14.6</v>
      </c>
      <c r="C12" s="140" t="s">
        <v>217</v>
      </c>
      <c r="D12" s="140" t="s">
        <v>217</v>
      </c>
      <c r="E12" s="142">
        <v>4.0999999999999996</v>
      </c>
      <c r="F12" s="142">
        <v>0.1</v>
      </c>
      <c r="G12" s="141" t="s">
        <v>217</v>
      </c>
      <c r="H12" s="142">
        <v>27.6</v>
      </c>
      <c r="I12" s="141" t="s">
        <v>217</v>
      </c>
      <c r="J12" s="142">
        <v>1.1000000000000001</v>
      </c>
      <c r="K12" s="141" t="s">
        <v>217</v>
      </c>
      <c r="L12" s="142">
        <v>0.2</v>
      </c>
      <c r="M12" s="143"/>
      <c r="N12" s="3"/>
    </row>
    <row r="13" spans="1:14" ht="21.2" customHeight="1">
      <c r="A13" s="47">
        <v>7</v>
      </c>
      <c r="B13" s="144">
        <v>14.7</v>
      </c>
      <c r="C13" s="140" t="s">
        <v>217</v>
      </c>
      <c r="D13" s="140" t="s">
        <v>217</v>
      </c>
      <c r="E13" s="142">
        <v>3.9</v>
      </c>
      <c r="F13" s="142">
        <v>0.1</v>
      </c>
      <c r="G13" s="141" t="s">
        <v>217</v>
      </c>
      <c r="H13" s="142">
        <v>21</v>
      </c>
      <c r="I13" s="141" t="s">
        <v>217</v>
      </c>
      <c r="J13" s="142">
        <v>0.7</v>
      </c>
      <c r="K13" s="141" t="s">
        <v>217</v>
      </c>
      <c r="L13" s="142">
        <v>0.6</v>
      </c>
      <c r="M13" s="143"/>
      <c r="N13" s="3"/>
    </row>
    <row r="14" spans="1:14" ht="21.2" customHeight="1">
      <c r="A14" s="47">
        <v>8</v>
      </c>
      <c r="B14" s="144">
        <v>23.8</v>
      </c>
      <c r="C14" s="140" t="s">
        <v>217</v>
      </c>
      <c r="D14" s="140" t="s">
        <v>217</v>
      </c>
      <c r="E14" s="142">
        <v>4.4000000000000004</v>
      </c>
      <c r="F14" s="142">
        <v>0.1</v>
      </c>
      <c r="G14" s="141" t="s">
        <v>217</v>
      </c>
      <c r="H14" s="142">
        <v>19.100000000000001</v>
      </c>
      <c r="I14" s="141" t="s">
        <v>217</v>
      </c>
      <c r="J14" s="142">
        <v>0.4</v>
      </c>
      <c r="K14" s="141" t="s">
        <v>217</v>
      </c>
      <c r="L14" s="142">
        <v>0.6</v>
      </c>
      <c r="M14" s="143"/>
      <c r="N14" s="3"/>
    </row>
    <row r="15" spans="1:14" ht="21.2" customHeight="1">
      <c r="A15" s="47">
        <v>9</v>
      </c>
      <c r="B15" s="144">
        <v>35.1</v>
      </c>
      <c r="C15" s="140" t="s">
        <v>217</v>
      </c>
      <c r="D15" s="140" t="s">
        <v>217</v>
      </c>
      <c r="E15" s="142">
        <v>5</v>
      </c>
      <c r="F15" s="142">
        <v>0.1</v>
      </c>
      <c r="G15" s="141" t="s">
        <v>217</v>
      </c>
      <c r="H15" s="142">
        <v>11.4</v>
      </c>
      <c r="I15" s="141" t="s">
        <v>217</v>
      </c>
      <c r="J15" s="142">
        <v>0.3</v>
      </c>
      <c r="K15" s="141" t="s">
        <v>217</v>
      </c>
      <c r="L15" s="142">
        <v>0.6</v>
      </c>
      <c r="M15" s="143"/>
      <c r="N15" s="3"/>
    </row>
    <row r="16" spans="1:14" ht="21.2" customHeight="1">
      <c r="A16" s="47">
        <v>10</v>
      </c>
      <c r="B16" s="144">
        <v>44.1</v>
      </c>
      <c r="C16" s="140" t="s">
        <v>217</v>
      </c>
      <c r="D16" s="140" t="s">
        <v>217</v>
      </c>
      <c r="E16" s="142">
        <v>4.9000000000000004</v>
      </c>
      <c r="F16" s="142">
        <v>0.4</v>
      </c>
      <c r="G16" s="142">
        <v>0.1</v>
      </c>
      <c r="H16" s="142">
        <v>7.4</v>
      </c>
      <c r="I16" s="141" t="s">
        <v>217</v>
      </c>
      <c r="J16" s="142">
        <v>0.2</v>
      </c>
      <c r="K16" s="141" t="s">
        <v>217</v>
      </c>
      <c r="L16" s="142">
        <v>0.4</v>
      </c>
      <c r="M16" s="143"/>
      <c r="N16" s="3"/>
    </row>
    <row r="17" spans="1:14" ht="21.2" customHeight="1">
      <c r="A17" s="47">
        <v>11</v>
      </c>
      <c r="B17" s="146">
        <v>63</v>
      </c>
      <c r="C17" s="140" t="s">
        <v>217</v>
      </c>
      <c r="D17" s="147">
        <v>0</v>
      </c>
      <c r="E17" s="142">
        <v>4.5</v>
      </c>
      <c r="F17" s="142">
        <v>0.9</v>
      </c>
      <c r="G17" s="142">
        <v>0.2</v>
      </c>
      <c r="H17" s="142">
        <v>5.0999999999999996</v>
      </c>
      <c r="I17" s="141" t="s">
        <v>217</v>
      </c>
      <c r="J17" s="142">
        <v>0.3</v>
      </c>
      <c r="K17" s="141" t="s">
        <v>217</v>
      </c>
      <c r="L17" s="141">
        <v>0.5</v>
      </c>
      <c r="M17" s="143"/>
      <c r="N17" s="3"/>
    </row>
    <row r="18" spans="1:14" ht="21.2" customHeight="1">
      <c r="A18" s="47">
        <v>12</v>
      </c>
      <c r="B18" s="144">
        <v>59</v>
      </c>
      <c r="C18" s="140" t="s">
        <v>217</v>
      </c>
      <c r="D18" s="147">
        <v>0</v>
      </c>
      <c r="E18" s="142">
        <v>4.3</v>
      </c>
      <c r="F18" s="142">
        <v>1.3</v>
      </c>
      <c r="G18" s="142">
        <v>0.1</v>
      </c>
      <c r="H18" s="142">
        <v>3.3</v>
      </c>
      <c r="I18" s="141" t="s">
        <v>217</v>
      </c>
      <c r="J18" s="142">
        <v>0.2</v>
      </c>
      <c r="K18" s="141" t="s">
        <v>217</v>
      </c>
      <c r="L18" s="141">
        <v>0.8</v>
      </c>
      <c r="M18" s="143"/>
      <c r="N18" s="3"/>
    </row>
    <row r="19" spans="1:14" ht="21.2" customHeight="1">
      <c r="A19" s="47">
        <v>13</v>
      </c>
      <c r="B19" s="144">
        <v>52.2</v>
      </c>
      <c r="C19" s="140" t="s">
        <v>217</v>
      </c>
      <c r="D19" s="147">
        <v>0</v>
      </c>
      <c r="E19" s="142">
        <v>4.2</v>
      </c>
      <c r="F19" s="142">
        <v>2.4</v>
      </c>
      <c r="G19" s="142">
        <v>5.9</v>
      </c>
      <c r="H19" s="142">
        <v>1.8</v>
      </c>
      <c r="I19" s="141" t="s">
        <v>217</v>
      </c>
      <c r="J19" s="142">
        <v>0.2</v>
      </c>
      <c r="K19" s="142">
        <v>0</v>
      </c>
      <c r="L19" s="142">
        <v>0.6</v>
      </c>
      <c r="M19" s="143"/>
      <c r="N19" s="3"/>
    </row>
    <row r="20" spans="1:14" ht="21.2" customHeight="1">
      <c r="A20" s="47">
        <v>14</v>
      </c>
      <c r="B20" s="144">
        <v>42.9</v>
      </c>
      <c r="C20" s="140" t="s">
        <v>217</v>
      </c>
      <c r="D20" s="147">
        <v>0</v>
      </c>
      <c r="E20" s="142">
        <v>4.3</v>
      </c>
      <c r="F20" s="141">
        <v>9.9</v>
      </c>
      <c r="G20" s="142">
        <v>13.1</v>
      </c>
      <c r="H20" s="142">
        <v>0.7</v>
      </c>
      <c r="I20" s="141" t="s">
        <v>217</v>
      </c>
      <c r="J20" s="142">
        <v>0.1</v>
      </c>
      <c r="K20" s="142">
        <v>0.2</v>
      </c>
      <c r="L20" s="142">
        <v>0.6</v>
      </c>
      <c r="M20" s="143"/>
      <c r="N20" s="3"/>
    </row>
    <row r="21" spans="1:14" ht="21.2" customHeight="1">
      <c r="A21" s="47">
        <v>15</v>
      </c>
      <c r="B21" s="144">
        <v>32.1</v>
      </c>
      <c r="C21" s="140" t="s">
        <v>217</v>
      </c>
      <c r="D21" s="147">
        <v>0</v>
      </c>
      <c r="E21" s="142">
        <v>4.5</v>
      </c>
      <c r="F21" s="142">
        <v>10.5</v>
      </c>
      <c r="G21" s="142">
        <v>14.2</v>
      </c>
      <c r="H21" s="142">
        <v>0.2</v>
      </c>
      <c r="I21" s="141" t="s">
        <v>217</v>
      </c>
      <c r="J21" s="142">
        <v>0</v>
      </c>
      <c r="K21" s="142">
        <v>0.2</v>
      </c>
      <c r="L21" s="142">
        <v>0.6</v>
      </c>
      <c r="M21" s="143"/>
      <c r="N21" s="3"/>
    </row>
    <row r="22" spans="1:14" ht="21.2" customHeight="1">
      <c r="A22" s="47">
        <v>16</v>
      </c>
      <c r="B22" s="144">
        <v>24.3</v>
      </c>
      <c r="C22" s="140" t="s">
        <v>217</v>
      </c>
      <c r="D22" s="147">
        <v>0.1</v>
      </c>
      <c r="E22" s="142">
        <v>4.9000000000000004</v>
      </c>
      <c r="F22" s="142">
        <v>8.6999999999999993</v>
      </c>
      <c r="G22" s="142">
        <v>13.3</v>
      </c>
      <c r="H22" s="142">
        <v>0</v>
      </c>
      <c r="I22" s="141" t="s">
        <v>217</v>
      </c>
      <c r="J22" s="141" t="s">
        <v>217</v>
      </c>
      <c r="K22" s="142">
        <v>0.1</v>
      </c>
      <c r="L22" s="142">
        <v>0.5</v>
      </c>
      <c r="M22" s="143"/>
      <c r="N22" s="3"/>
    </row>
    <row r="23" spans="1:14" ht="21.2" customHeight="1">
      <c r="A23" s="47">
        <v>17</v>
      </c>
      <c r="B23" s="144">
        <v>20.2</v>
      </c>
      <c r="C23" s="140" t="s">
        <v>217</v>
      </c>
      <c r="D23" s="147">
        <v>0.1</v>
      </c>
      <c r="E23" s="142">
        <v>4.5999999999999996</v>
      </c>
      <c r="F23" s="142">
        <v>6.5</v>
      </c>
      <c r="G23" s="142">
        <v>10.4</v>
      </c>
      <c r="H23" s="141" t="s">
        <v>217</v>
      </c>
      <c r="I23" s="141" t="s">
        <v>217</v>
      </c>
      <c r="J23" s="141" t="s">
        <v>217</v>
      </c>
      <c r="K23" s="142">
        <v>0</v>
      </c>
      <c r="L23" s="142">
        <v>0.4</v>
      </c>
      <c r="M23" s="143"/>
      <c r="N23" s="3"/>
    </row>
    <row r="24" spans="1:14" ht="21.2" customHeight="1">
      <c r="A24" s="47">
        <v>18</v>
      </c>
      <c r="B24" s="144">
        <v>15.6</v>
      </c>
      <c r="C24" s="140" t="s">
        <v>217</v>
      </c>
      <c r="D24" s="147">
        <v>0.1</v>
      </c>
      <c r="E24" s="142">
        <v>4.0999999999999996</v>
      </c>
      <c r="F24" s="142">
        <v>4.8</v>
      </c>
      <c r="G24" s="142">
        <v>9.4</v>
      </c>
      <c r="H24" s="141" t="s">
        <v>217</v>
      </c>
      <c r="I24" s="141" t="s">
        <v>217</v>
      </c>
      <c r="J24" s="141" t="s">
        <v>217</v>
      </c>
      <c r="K24" s="142">
        <v>0</v>
      </c>
      <c r="L24" s="142">
        <v>0.2</v>
      </c>
      <c r="M24" s="143"/>
      <c r="N24" s="3"/>
    </row>
    <row r="25" spans="1:14" ht="21.2" customHeight="1">
      <c r="A25" s="47">
        <v>19</v>
      </c>
      <c r="B25" s="144">
        <v>13.5</v>
      </c>
      <c r="C25" s="140" t="s">
        <v>217</v>
      </c>
      <c r="D25" s="147">
        <v>0.1</v>
      </c>
      <c r="E25" s="142">
        <v>3.5</v>
      </c>
      <c r="F25" s="142">
        <v>3.6</v>
      </c>
      <c r="G25" s="142">
        <v>13.5</v>
      </c>
      <c r="H25" s="141" t="s">
        <v>217</v>
      </c>
      <c r="I25" s="141" t="s">
        <v>217</v>
      </c>
      <c r="J25" s="141" t="s">
        <v>217</v>
      </c>
      <c r="K25" s="142">
        <v>0</v>
      </c>
      <c r="L25" s="142">
        <v>0.1</v>
      </c>
      <c r="M25" s="143"/>
      <c r="N25" s="3"/>
    </row>
    <row r="26" spans="1:14" ht="21.2" customHeight="1">
      <c r="A26" s="47">
        <v>20</v>
      </c>
      <c r="B26" s="144">
        <v>9.9</v>
      </c>
      <c r="C26" s="140" t="s">
        <v>217</v>
      </c>
      <c r="D26" s="147">
        <v>0.1</v>
      </c>
      <c r="E26" s="142">
        <v>3</v>
      </c>
      <c r="F26" s="142">
        <v>3.1</v>
      </c>
      <c r="G26" s="142">
        <v>15.4</v>
      </c>
      <c r="H26" s="141" t="s">
        <v>217</v>
      </c>
      <c r="I26" s="141" t="s">
        <v>217</v>
      </c>
      <c r="J26" s="141" t="s">
        <v>217</v>
      </c>
      <c r="K26" s="142">
        <v>0.4</v>
      </c>
      <c r="L26" s="142">
        <v>0</v>
      </c>
      <c r="M26" s="143"/>
      <c r="N26" s="3"/>
    </row>
    <row r="27" spans="1:14" ht="21.2" customHeight="1">
      <c r="A27" s="47">
        <v>21</v>
      </c>
      <c r="B27" s="144">
        <v>7</v>
      </c>
      <c r="C27" s="140" t="s">
        <v>217</v>
      </c>
      <c r="D27" s="147">
        <v>0.2</v>
      </c>
      <c r="E27" s="142">
        <v>2.6</v>
      </c>
      <c r="F27" s="142">
        <v>3.8</v>
      </c>
      <c r="G27" s="142">
        <v>19.100000000000001</v>
      </c>
      <c r="H27" s="141" t="s">
        <v>217</v>
      </c>
      <c r="I27" s="141" t="s">
        <v>217</v>
      </c>
      <c r="J27" s="141" t="s">
        <v>217</v>
      </c>
      <c r="K27" s="142">
        <v>1.2</v>
      </c>
      <c r="L27" s="142">
        <v>0</v>
      </c>
      <c r="M27" s="143"/>
      <c r="N27" s="3"/>
    </row>
    <row r="28" spans="1:14" ht="21.2" customHeight="1">
      <c r="A28" s="47">
        <v>22</v>
      </c>
      <c r="B28" s="144">
        <v>4.9000000000000004</v>
      </c>
      <c r="C28" s="140" t="s">
        <v>217</v>
      </c>
      <c r="D28" s="147">
        <v>2.1</v>
      </c>
      <c r="E28" s="142">
        <v>2.2999999999999998</v>
      </c>
      <c r="F28" s="142">
        <v>7.6</v>
      </c>
      <c r="G28" s="142">
        <v>18.5</v>
      </c>
      <c r="H28" s="141" t="s">
        <v>217</v>
      </c>
      <c r="I28" s="141" t="s">
        <v>217</v>
      </c>
      <c r="J28" s="141" t="s">
        <v>217</v>
      </c>
      <c r="K28" s="141">
        <v>1.3</v>
      </c>
      <c r="L28" s="141">
        <v>0</v>
      </c>
      <c r="M28" s="143"/>
      <c r="N28" s="3"/>
    </row>
    <row r="29" spans="1:14" ht="21.2" customHeight="1">
      <c r="A29" s="47">
        <v>23</v>
      </c>
      <c r="B29" s="144">
        <v>3.1</v>
      </c>
      <c r="C29" s="140" t="s">
        <v>217</v>
      </c>
      <c r="D29" s="147">
        <v>5.2</v>
      </c>
      <c r="E29" s="142">
        <v>1.9</v>
      </c>
      <c r="F29" s="142">
        <v>7.4</v>
      </c>
      <c r="G29" s="142">
        <v>22</v>
      </c>
      <c r="H29" s="141" t="s">
        <v>217</v>
      </c>
      <c r="I29" s="141" t="s">
        <v>217</v>
      </c>
      <c r="J29" s="141" t="s">
        <v>217</v>
      </c>
      <c r="K29" s="142">
        <v>1</v>
      </c>
      <c r="L29" s="142">
        <v>0</v>
      </c>
      <c r="M29" s="143"/>
      <c r="N29" s="3"/>
    </row>
    <row r="30" spans="1:14" ht="21.2" customHeight="1">
      <c r="A30" s="47">
        <v>24</v>
      </c>
      <c r="B30" s="144">
        <v>1.8</v>
      </c>
      <c r="C30" s="147">
        <v>0</v>
      </c>
      <c r="D30" s="147">
        <v>10.7</v>
      </c>
      <c r="E30" s="142">
        <v>1.5</v>
      </c>
      <c r="F30" s="142">
        <v>5.7</v>
      </c>
      <c r="G30" s="141">
        <v>41.4</v>
      </c>
      <c r="H30" s="141" t="s">
        <v>217</v>
      </c>
      <c r="I30" s="141" t="s">
        <v>217</v>
      </c>
      <c r="J30" s="141" t="s">
        <v>217</v>
      </c>
      <c r="K30" s="142">
        <v>0.6</v>
      </c>
      <c r="L30" s="142">
        <v>0</v>
      </c>
      <c r="M30" s="143"/>
      <c r="N30" s="3"/>
    </row>
    <row r="31" spans="1:14" ht="21.2" customHeight="1">
      <c r="A31" s="47">
        <v>25</v>
      </c>
      <c r="B31" s="144">
        <v>1</v>
      </c>
      <c r="C31" s="147">
        <v>0.1</v>
      </c>
      <c r="D31" s="147">
        <v>14.2</v>
      </c>
      <c r="E31" s="142">
        <v>1.2</v>
      </c>
      <c r="F31" s="142">
        <v>3.9</v>
      </c>
      <c r="G31" s="142">
        <v>43.8</v>
      </c>
      <c r="H31" s="141" t="s">
        <v>217</v>
      </c>
      <c r="I31" s="141" t="s">
        <v>217</v>
      </c>
      <c r="J31" s="142">
        <v>0</v>
      </c>
      <c r="K31" s="142">
        <v>0.4</v>
      </c>
      <c r="L31" s="142">
        <v>0</v>
      </c>
      <c r="M31" s="143"/>
      <c r="N31" s="3"/>
    </row>
    <row r="32" spans="1:14" ht="21.2" customHeight="1">
      <c r="A32" s="47">
        <v>26</v>
      </c>
      <c r="B32" s="144">
        <v>0.5</v>
      </c>
      <c r="C32" s="140">
        <v>0.1</v>
      </c>
      <c r="D32" s="140">
        <v>14.8</v>
      </c>
      <c r="E32" s="142">
        <v>0.8</v>
      </c>
      <c r="F32" s="142">
        <v>2.5</v>
      </c>
      <c r="G32" s="142">
        <v>36.6</v>
      </c>
      <c r="H32" s="141" t="s">
        <v>217</v>
      </c>
      <c r="I32" s="142">
        <v>0.1</v>
      </c>
      <c r="J32" s="142">
        <v>0</v>
      </c>
      <c r="K32" s="142">
        <v>0.2</v>
      </c>
      <c r="L32" s="142">
        <v>0</v>
      </c>
      <c r="M32" s="143"/>
      <c r="N32" s="3"/>
    </row>
    <row r="33" spans="1:15" ht="21.2" customHeight="1">
      <c r="A33" s="47">
        <v>27</v>
      </c>
      <c r="B33" s="144">
        <v>0.4</v>
      </c>
      <c r="C33" s="147">
        <v>0</v>
      </c>
      <c r="D33" s="140">
        <v>14.4</v>
      </c>
      <c r="E33" s="142">
        <v>0.6</v>
      </c>
      <c r="F33" s="142">
        <v>1.3</v>
      </c>
      <c r="G33" s="142">
        <v>28.8</v>
      </c>
      <c r="H33" s="141" t="s">
        <v>217</v>
      </c>
      <c r="I33" s="142">
        <v>2.2000000000000002</v>
      </c>
      <c r="J33" s="142">
        <v>0</v>
      </c>
      <c r="K33" s="142">
        <v>0.2</v>
      </c>
      <c r="L33" s="142">
        <v>0</v>
      </c>
      <c r="M33" s="143"/>
      <c r="N33" s="3"/>
    </row>
    <row r="34" spans="1:15" ht="21.2" customHeight="1">
      <c r="A34" s="47">
        <v>28</v>
      </c>
      <c r="B34" s="144">
        <v>0.1</v>
      </c>
      <c r="C34" s="147">
        <v>0</v>
      </c>
      <c r="D34" s="147">
        <v>13.6</v>
      </c>
      <c r="E34" s="142">
        <v>0.5</v>
      </c>
      <c r="F34" s="142">
        <v>0.6</v>
      </c>
      <c r="G34" s="142">
        <v>23</v>
      </c>
      <c r="H34" s="141" t="s">
        <v>217</v>
      </c>
      <c r="I34" s="142">
        <v>4.5</v>
      </c>
      <c r="J34" s="142">
        <v>0</v>
      </c>
      <c r="K34" s="142">
        <v>0.6</v>
      </c>
      <c r="L34" s="142">
        <v>0</v>
      </c>
      <c r="M34" s="143"/>
      <c r="N34" s="3"/>
    </row>
    <row r="35" spans="1:15" ht="21.2" customHeight="1">
      <c r="A35" s="47">
        <v>29</v>
      </c>
      <c r="B35" s="144">
        <v>0</v>
      </c>
      <c r="C35" s="140"/>
      <c r="D35" s="147">
        <v>12</v>
      </c>
      <c r="E35" s="142">
        <v>0.3</v>
      </c>
      <c r="F35" s="142">
        <v>0.3</v>
      </c>
      <c r="G35" s="142">
        <v>17.3</v>
      </c>
      <c r="H35" s="141" t="s">
        <v>217</v>
      </c>
      <c r="I35" s="142">
        <v>7</v>
      </c>
      <c r="J35" s="142">
        <v>0</v>
      </c>
      <c r="K35" s="142">
        <v>0.8</v>
      </c>
      <c r="L35" s="142">
        <v>0</v>
      </c>
      <c r="M35" s="143"/>
      <c r="N35" s="3"/>
    </row>
    <row r="36" spans="1:15" ht="21.2" customHeight="1">
      <c r="A36" s="47">
        <v>30</v>
      </c>
      <c r="B36" s="140" t="s">
        <v>217</v>
      </c>
      <c r="C36" s="147"/>
      <c r="D36" s="147">
        <v>10</v>
      </c>
      <c r="E36" s="141">
        <v>0.2</v>
      </c>
      <c r="F36" s="142">
        <v>0.1</v>
      </c>
      <c r="G36" s="142">
        <v>23.6</v>
      </c>
      <c r="H36" s="141" t="s">
        <v>217</v>
      </c>
      <c r="I36" s="141">
        <v>7.6</v>
      </c>
      <c r="J36" s="141" t="s">
        <v>217</v>
      </c>
      <c r="K36" s="142">
        <v>0.7</v>
      </c>
      <c r="L36" s="142">
        <v>0</v>
      </c>
      <c r="M36" s="143"/>
      <c r="N36" s="3"/>
    </row>
    <row r="37" spans="1:15" ht="21.2" customHeight="1">
      <c r="A37" s="148">
        <v>31</v>
      </c>
      <c r="B37" s="140" t="s">
        <v>217</v>
      </c>
      <c r="C37" s="40"/>
      <c r="D37" s="147">
        <v>8.6</v>
      </c>
      <c r="E37" s="149"/>
      <c r="F37" s="141">
        <v>0</v>
      </c>
      <c r="G37" s="149"/>
      <c r="H37" s="141" t="s">
        <v>217</v>
      </c>
      <c r="I37" s="142">
        <v>6.4</v>
      </c>
      <c r="J37" s="149"/>
      <c r="K37" s="142">
        <v>0.6</v>
      </c>
      <c r="L37" s="149"/>
      <c r="M37" s="150"/>
      <c r="N37" s="3"/>
    </row>
    <row r="38" spans="1:15" ht="21.2" customHeight="1">
      <c r="A38" s="46" t="s">
        <v>218</v>
      </c>
      <c r="B38" s="139">
        <f>SUM(B7:B16)/10</f>
        <v>22.61</v>
      </c>
      <c r="C38" s="151" t="s">
        <v>219</v>
      </c>
      <c r="D38" s="151" t="s">
        <v>219</v>
      </c>
      <c r="E38" s="152">
        <f>SUM(E7:E16)/10</f>
        <v>5.1099999999999994</v>
      </c>
      <c r="F38" s="152">
        <f>SUM(F7:F16)/10</f>
        <v>0.17</v>
      </c>
      <c r="G38" s="152">
        <f>SUM(G7:G16)/10</f>
        <v>0.01</v>
      </c>
      <c r="H38" s="152">
        <f>SUM(H7:H16)/10</f>
        <v>28.99</v>
      </c>
      <c r="I38" s="152" t="s">
        <v>219</v>
      </c>
      <c r="J38" s="152">
        <f>SUM(J7:J16)/10</f>
        <v>1.92</v>
      </c>
      <c r="K38" s="152" t="s">
        <v>219</v>
      </c>
      <c r="L38" s="152">
        <f>SUM(L7:L16)/10</f>
        <v>0.42000000000000004</v>
      </c>
      <c r="M38" s="153"/>
      <c r="N38" s="3"/>
    </row>
    <row r="39" spans="1:15" ht="21.2" customHeight="1">
      <c r="A39" s="46" t="s">
        <v>220</v>
      </c>
      <c r="B39" s="144">
        <f>SUM(B17:B26)/10</f>
        <v>33.269999999999996</v>
      </c>
      <c r="C39" s="147" t="s">
        <v>219</v>
      </c>
      <c r="D39" s="147">
        <f>SUM(D17:D26)/10</f>
        <v>0.05</v>
      </c>
      <c r="E39" s="142">
        <f>SUM(E17:E26)/10</f>
        <v>4.1900000000000004</v>
      </c>
      <c r="F39" s="142">
        <f>SUM(F17:F26)/10</f>
        <v>5.17</v>
      </c>
      <c r="G39" s="142">
        <f>SUM(G17:G26)/10</f>
        <v>9.5500000000000007</v>
      </c>
      <c r="H39" s="142">
        <f>SUM(H17:H26)/10</f>
        <v>1.1099999999999999</v>
      </c>
      <c r="I39" s="142" t="s">
        <v>219</v>
      </c>
      <c r="J39" s="142">
        <f>SUM(J17:J26)/10</f>
        <v>7.9999999999999988E-2</v>
      </c>
      <c r="K39" s="142">
        <f>SUM(K17:K26)/10</f>
        <v>0.09</v>
      </c>
      <c r="L39" s="142">
        <f>SUM(L17:L26)/10</f>
        <v>0.43</v>
      </c>
      <c r="M39" s="143"/>
      <c r="N39" s="3"/>
    </row>
    <row r="40" spans="1:15" ht="21.2" customHeight="1">
      <c r="A40" s="46" t="s">
        <v>221</v>
      </c>
      <c r="B40" s="144">
        <f>SUM(B27:B37)/11</f>
        <v>1.7090909090909092</v>
      </c>
      <c r="C40" s="147">
        <f>SUM(C27:C37)/8</f>
        <v>2.5000000000000001E-2</v>
      </c>
      <c r="D40" s="147">
        <f>SUM(D27:D37)/11</f>
        <v>9.6181818181818173</v>
      </c>
      <c r="E40" s="142">
        <f>SUM(E27:E36)/10</f>
        <v>1.19</v>
      </c>
      <c r="F40" s="142">
        <f>SUM(F27:F37)/11</f>
        <v>3.0181818181818176</v>
      </c>
      <c r="G40" s="142">
        <f>SUM(G27:G37)/10</f>
        <v>27.410000000000004</v>
      </c>
      <c r="H40" s="142" t="s">
        <v>219</v>
      </c>
      <c r="I40" s="142">
        <f>SUM(I27:I37)/11</f>
        <v>2.5272727272727269</v>
      </c>
      <c r="J40" s="142">
        <f>SUM(J27:J37)/10</f>
        <v>0</v>
      </c>
      <c r="K40" s="142">
        <f>SUM(K27:K37)/11</f>
        <v>0.69090909090909092</v>
      </c>
      <c r="L40" s="142">
        <f>SUM(L27:L37)/10</f>
        <v>0</v>
      </c>
      <c r="M40" s="143"/>
      <c r="N40" s="3"/>
    </row>
    <row r="41" spans="1:15" ht="21.2" customHeight="1">
      <c r="A41" s="46" t="s">
        <v>222</v>
      </c>
      <c r="B41" s="144">
        <f>SUM(B7:B37)/31</f>
        <v>18.63225806451613</v>
      </c>
      <c r="C41" s="147">
        <f>SUM(C7:C37)/28</f>
        <v>7.1428571428571435E-3</v>
      </c>
      <c r="D41" s="147">
        <f>SUM(D7:D37)/31</f>
        <v>3.4290322580645158</v>
      </c>
      <c r="E41" s="142">
        <f>SUM(E7:E36)/30</f>
        <v>3.4966666666666657</v>
      </c>
      <c r="F41" s="142">
        <f>SUM(F7:F37)/31</f>
        <v>2.7935483870967741</v>
      </c>
      <c r="G41" s="142">
        <f>SUM(G7:G37)/30</f>
        <v>12.323333333333334</v>
      </c>
      <c r="H41" s="142">
        <f>SUM(H7:H37)/31</f>
        <v>9.7096774193548381</v>
      </c>
      <c r="I41" s="142">
        <f>SUM(I7:I37)/31</f>
        <v>0.89677419354838706</v>
      </c>
      <c r="J41" s="142">
        <f>SUM(J7:J37)/30</f>
        <v>0.66666666666666663</v>
      </c>
      <c r="K41" s="142">
        <f>SUM(K7:K37)/31</f>
        <v>0.27419354838709675</v>
      </c>
      <c r="L41" s="142">
        <f>SUM(L7:L37)/30</f>
        <v>0.28333333333333327</v>
      </c>
      <c r="M41" s="143"/>
      <c r="N41" s="3"/>
      <c r="O41" s="154"/>
    </row>
    <row r="42" spans="1:15" ht="21.2" customHeight="1">
      <c r="A42" s="46" t="s">
        <v>223</v>
      </c>
      <c r="B42" s="144">
        <v>63.5</v>
      </c>
      <c r="C42" s="147">
        <v>0.1</v>
      </c>
      <c r="D42" s="147">
        <v>14.8</v>
      </c>
      <c r="E42" s="142">
        <v>7.3</v>
      </c>
      <c r="F42" s="142">
        <v>11.2</v>
      </c>
      <c r="G42" s="142">
        <v>48.2</v>
      </c>
      <c r="H42" s="142">
        <v>53.4</v>
      </c>
      <c r="I42" s="142">
        <v>7.6</v>
      </c>
      <c r="J42" s="142">
        <v>6</v>
      </c>
      <c r="K42" s="142">
        <v>1.3</v>
      </c>
      <c r="L42" s="142">
        <v>0.9</v>
      </c>
      <c r="M42" s="143"/>
      <c r="N42" s="3"/>
    </row>
    <row r="43" spans="1:15" ht="21.2" customHeight="1">
      <c r="A43" s="12" t="s">
        <v>224</v>
      </c>
      <c r="B43" s="155" t="s">
        <v>219</v>
      </c>
      <c r="C43" s="40" t="s">
        <v>219</v>
      </c>
      <c r="D43" s="40" t="s">
        <v>219</v>
      </c>
      <c r="E43" s="149">
        <v>0.2</v>
      </c>
      <c r="F43" s="149">
        <v>0</v>
      </c>
      <c r="G43" s="149" t="s">
        <v>219</v>
      </c>
      <c r="H43" s="156" t="s">
        <v>219</v>
      </c>
      <c r="I43" s="149" t="s">
        <v>219</v>
      </c>
      <c r="J43" s="149" t="s">
        <v>219</v>
      </c>
      <c r="K43" s="149" t="s">
        <v>219</v>
      </c>
      <c r="L43" s="149">
        <v>0</v>
      </c>
      <c r="M43" s="157"/>
      <c r="N43" s="3"/>
    </row>
    <row r="44" spans="1:15" ht="21.2" customHeight="1">
      <c r="A44" s="9"/>
      <c r="B44" s="151"/>
      <c r="C44" s="151"/>
      <c r="D44" s="151"/>
      <c r="E44" s="152"/>
      <c r="F44" s="158"/>
      <c r="G44" s="152"/>
      <c r="H44" s="158"/>
      <c r="I44" s="152"/>
      <c r="J44" s="152"/>
      <c r="K44" s="152"/>
      <c r="L44" s="152"/>
      <c r="M44" s="152"/>
      <c r="N44" s="3"/>
    </row>
    <row r="45" spans="1:15" ht="21.2" customHeight="1">
      <c r="A45" s="1"/>
      <c r="B45" s="147"/>
      <c r="C45" s="147"/>
      <c r="D45" s="147"/>
      <c r="E45" s="142"/>
      <c r="F45" s="159"/>
      <c r="G45" s="142"/>
      <c r="H45" s="159"/>
      <c r="I45" s="142"/>
      <c r="J45" s="142"/>
      <c r="K45" s="142"/>
      <c r="L45" s="142"/>
      <c r="M45" s="142"/>
      <c r="N45" s="3"/>
    </row>
    <row r="46" spans="1:15" ht="21.2" customHeight="1">
      <c r="A46" s="1"/>
      <c r="B46" s="147"/>
      <c r="C46" s="147"/>
      <c r="D46" s="147"/>
      <c r="E46" s="142"/>
      <c r="F46" s="159"/>
      <c r="G46" s="142"/>
      <c r="H46" s="159"/>
      <c r="I46" s="142"/>
      <c r="J46" s="142"/>
      <c r="K46" s="142"/>
      <c r="L46" s="142"/>
      <c r="M46" s="142"/>
      <c r="N46" s="3"/>
    </row>
    <row r="47" spans="1:15" ht="21.2" customHeight="1">
      <c r="A47" s="1"/>
      <c r="B47" s="147"/>
      <c r="C47" s="147"/>
      <c r="D47" s="147"/>
      <c r="E47" s="142"/>
      <c r="F47" s="159"/>
      <c r="G47" s="142"/>
      <c r="H47" s="159"/>
      <c r="I47" s="142"/>
      <c r="J47" s="142"/>
      <c r="K47" s="142"/>
      <c r="L47" s="142"/>
      <c r="M47" s="142"/>
      <c r="N47" s="3"/>
    </row>
    <row r="48" spans="1:15" ht="21.2" customHeight="1">
      <c r="A48" s="1"/>
      <c r="B48" s="147"/>
      <c r="C48" s="147"/>
      <c r="D48" s="147"/>
      <c r="E48" s="142"/>
      <c r="F48" s="159"/>
      <c r="G48" s="142"/>
      <c r="H48" s="159"/>
      <c r="I48" s="142"/>
      <c r="J48" s="142"/>
      <c r="K48" s="142"/>
      <c r="L48" s="142"/>
      <c r="M48" s="142"/>
      <c r="N48" s="3"/>
    </row>
    <row r="49" spans="1:14" ht="21.2" customHeight="1">
      <c r="A49" s="1" t="s">
        <v>225</v>
      </c>
      <c r="B49" s="160"/>
      <c r="C49" s="160"/>
      <c r="D49" s="160"/>
      <c r="E49" s="161"/>
      <c r="F49" s="161"/>
      <c r="G49" s="161"/>
      <c r="H49" s="161"/>
      <c r="I49" s="161"/>
      <c r="J49" s="161"/>
      <c r="K49" s="161"/>
      <c r="L49" s="161"/>
      <c r="M49" s="161"/>
      <c r="N49" s="3"/>
    </row>
    <row r="50" spans="1:14" ht="21.2" customHeight="1">
      <c r="A50" s="1"/>
      <c r="B50" s="1"/>
      <c r="C50" s="1"/>
      <c r="D50" s="1"/>
      <c r="E50" s="345" t="s">
        <v>226</v>
      </c>
      <c r="F50" s="345"/>
      <c r="G50" s="345"/>
      <c r="H50" s="345"/>
      <c r="I50" s="345"/>
      <c r="J50" s="345"/>
      <c r="K50" s="131"/>
      <c r="L50" s="131"/>
      <c r="M50" s="162"/>
      <c r="N50" s="3"/>
    </row>
    <row r="51" spans="1:14" ht="21.2" customHeight="1">
      <c r="A51" s="18" t="s">
        <v>159</v>
      </c>
      <c r="B51" s="4"/>
      <c r="C51" s="5"/>
      <c r="D51" s="5"/>
      <c r="E51" s="133"/>
      <c r="F51" s="163" t="s">
        <v>216</v>
      </c>
      <c r="G51" s="163"/>
      <c r="H51" s="163"/>
      <c r="I51" s="163"/>
      <c r="J51" s="133"/>
      <c r="K51" s="133"/>
      <c r="L51" s="133"/>
      <c r="M51" s="134"/>
      <c r="N51" s="3"/>
    </row>
    <row r="52" spans="1:14" ht="21.2" customHeight="1">
      <c r="A52" s="135"/>
      <c r="B52" s="136">
        <v>1</v>
      </c>
      <c r="C52" s="164">
        <v>2</v>
      </c>
      <c r="D52" s="164">
        <v>3</v>
      </c>
      <c r="E52" s="138">
        <v>4</v>
      </c>
      <c r="F52" s="138">
        <v>5</v>
      </c>
      <c r="G52" s="138">
        <v>6</v>
      </c>
      <c r="H52" s="138">
        <v>7</v>
      </c>
      <c r="I52" s="138">
        <v>8</v>
      </c>
      <c r="J52" s="138">
        <v>9</v>
      </c>
      <c r="K52" s="138">
        <v>10</v>
      </c>
      <c r="L52" s="138">
        <v>11</v>
      </c>
      <c r="M52" s="138">
        <v>12</v>
      </c>
      <c r="N52" s="3"/>
    </row>
    <row r="53" spans="1:14" ht="21.2" customHeight="1">
      <c r="A53" s="36">
        <v>1</v>
      </c>
      <c r="B53" s="165">
        <v>104</v>
      </c>
      <c r="C53" s="151">
        <v>23.6</v>
      </c>
      <c r="D53" s="166">
        <v>32.299999999999997</v>
      </c>
      <c r="E53" s="152">
        <v>92.2</v>
      </c>
      <c r="F53" s="152">
        <v>42.7</v>
      </c>
      <c r="G53" s="152">
        <v>25.4</v>
      </c>
      <c r="H53" s="158">
        <v>199</v>
      </c>
      <c r="I53" s="152">
        <v>10.6</v>
      </c>
      <c r="J53" s="167">
        <v>54</v>
      </c>
      <c r="K53" s="152">
        <v>17.3</v>
      </c>
      <c r="L53" s="167">
        <v>15.4</v>
      </c>
      <c r="M53" s="168">
        <v>17</v>
      </c>
      <c r="N53" s="3"/>
    </row>
    <row r="54" spans="1:14" ht="21.2" customHeight="1">
      <c r="A54" s="47">
        <v>2</v>
      </c>
      <c r="B54" s="169">
        <v>117</v>
      </c>
      <c r="C54" s="147">
        <v>20</v>
      </c>
      <c r="D54" s="140">
        <v>32.299999999999997</v>
      </c>
      <c r="E54" s="142">
        <v>87.9</v>
      </c>
      <c r="F54" s="142">
        <v>43</v>
      </c>
      <c r="G54" s="142">
        <v>22.8</v>
      </c>
      <c r="H54" s="170">
        <v>254</v>
      </c>
      <c r="I54" s="142">
        <v>10.6</v>
      </c>
      <c r="J54" s="141">
        <v>54</v>
      </c>
      <c r="K54" s="142">
        <v>17.3</v>
      </c>
      <c r="L54" s="141">
        <v>15.4</v>
      </c>
      <c r="M54" s="145">
        <v>17</v>
      </c>
      <c r="N54" s="3"/>
    </row>
    <row r="55" spans="1:14" ht="21.2" customHeight="1">
      <c r="A55" s="47">
        <v>3</v>
      </c>
      <c r="B55" s="169">
        <v>121</v>
      </c>
      <c r="C55" s="147">
        <v>15.8</v>
      </c>
      <c r="D55" s="147">
        <v>32.4</v>
      </c>
      <c r="E55" s="142">
        <v>82.5</v>
      </c>
      <c r="F55" s="142">
        <v>43.4</v>
      </c>
      <c r="G55" s="142">
        <v>22.6</v>
      </c>
      <c r="H55" s="159">
        <v>191</v>
      </c>
      <c r="I55" s="142">
        <v>10.6</v>
      </c>
      <c r="J55" s="142">
        <v>44.5</v>
      </c>
      <c r="K55" s="142">
        <v>17.2</v>
      </c>
      <c r="L55" s="142">
        <v>15.7</v>
      </c>
      <c r="M55" s="145">
        <v>17</v>
      </c>
      <c r="N55" s="3"/>
    </row>
    <row r="56" spans="1:14" ht="21.2" customHeight="1">
      <c r="A56" s="47">
        <v>4</v>
      </c>
      <c r="B56" s="169">
        <v>122</v>
      </c>
      <c r="C56" s="140">
        <v>11.7</v>
      </c>
      <c r="D56" s="147">
        <v>32.4</v>
      </c>
      <c r="E56" s="142">
        <v>82.5</v>
      </c>
      <c r="F56" s="142">
        <v>41.2</v>
      </c>
      <c r="G56" s="142">
        <v>22.6</v>
      </c>
      <c r="H56" s="159">
        <v>130</v>
      </c>
      <c r="I56" s="142">
        <v>10.6</v>
      </c>
      <c r="J56" s="142">
        <v>40.4</v>
      </c>
      <c r="K56" s="142">
        <v>17.2</v>
      </c>
      <c r="L56" s="141">
        <v>16.5</v>
      </c>
      <c r="M56" s="145">
        <v>17</v>
      </c>
      <c r="N56" s="3"/>
    </row>
    <row r="57" spans="1:14" ht="21.2" customHeight="1">
      <c r="A57" s="47">
        <v>5</v>
      </c>
      <c r="B57" s="169">
        <v>123</v>
      </c>
      <c r="C57" s="147">
        <v>15.5</v>
      </c>
      <c r="D57" s="147">
        <v>32.4</v>
      </c>
      <c r="E57" s="142">
        <v>79.5</v>
      </c>
      <c r="F57" s="142">
        <v>39.200000000000003</v>
      </c>
      <c r="G57" s="142">
        <v>21.8</v>
      </c>
      <c r="H57" s="142">
        <v>92.5</v>
      </c>
      <c r="I57" s="142">
        <v>10.6</v>
      </c>
      <c r="J57" s="142">
        <v>37.1</v>
      </c>
      <c r="K57" s="142">
        <v>17.3</v>
      </c>
      <c r="L57" s="142">
        <v>17.7</v>
      </c>
      <c r="M57" s="145">
        <v>17</v>
      </c>
      <c r="N57" s="3"/>
    </row>
    <row r="58" spans="1:14" ht="21.2" customHeight="1">
      <c r="A58" s="47">
        <v>6</v>
      </c>
      <c r="B58" s="169">
        <v>124</v>
      </c>
      <c r="C58" s="147">
        <v>20.399999999999999</v>
      </c>
      <c r="D58" s="140">
        <v>32.299999999999997</v>
      </c>
      <c r="E58" s="142">
        <v>83.5</v>
      </c>
      <c r="F58" s="142">
        <v>38.9</v>
      </c>
      <c r="G58" s="141">
        <v>22.4</v>
      </c>
      <c r="H58" s="142">
        <v>52.2</v>
      </c>
      <c r="I58" s="142">
        <v>10.5</v>
      </c>
      <c r="J58" s="142">
        <v>34</v>
      </c>
      <c r="K58" s="142">
        <v>17.100000000000001</v>
      </c>
      <c r="L58" s="142">
        <v>17.7</v>
      </c>
      <c r="M58" s="143">
        <v>17.2</v>
      </c>
      <c r="N58" s="3"/>
    </row>
    <row r="59" spans="1:14" ht="21.2" customHeight="1">
      <c r="A59" s="47">
        <v>7</v>
      </c>
      <c r="B59" s="169">
        <v>141</v>
      </c>
      <c r="C59" s="147">
        <v>22</v>
      </c>
      <c r="D59" s="147">
        <v>33.5</v>
      </c>
      <c r="E59" s="142">
        <v>81.7</v>
      </c>
      <c r="F59" s="142">
        <v>40</v>
      </c>
      <c r="G59" s="142">
        <v>23.3</v>
      </c>
      <c r="H59" s="142">
        <v>29.5</v>
      </c>
      <c r="I59" s="142">
        <v>10.3</v>
      </c>
      <c r="J59" s="142">
        <v>33.700000000000003</v>
      </c>
      <c r="K59" s="142">
        <v>17.100000000000001</v>
      </c>
      <c r="L59" s="142">
        <v>17.7</v>
      </c>
      <c r="M59" s="143">
        <v>17.2</v>
      </c>
      <c r="N59" s="3"/>
    </row>
    <row r="60" spans="1:14" ht="21.2" customHeight="1">
      <c r="A60" s="47">
        <v>8</v>
      </c>
      <c r="B60" s="169">
        <v>167</v>
      </c>
      <c r="C60" s="147">
        <v>22.5</v>
      </c>
      <c r="D60" s="147">
        <v>35.299999999999997</v>
      </c>
      <c r="E60" s="142">
        <v>85.5</v>
      </c>
      <c r="F60" s="142">
        <v>41.1</v>
      </c>
      <c r="G60" s="142">
        <v>23.3</v>
      </c>
      <c r="H60" s="142">
        <v>18</v>
      </c>
      <c r="I60" s="142">
        <v>9.8000000000000007</v>
      </c>
      <c r="J60" s="142">
        <v>32.5</v>
      </c>
      <c r="K60" s="142">
        <v>17.100000000000001</v>
      </c>
      <c r="L60" s="142">
        <v>17.7</v>
      </c>
      <c r="M60" s="145">
        <v>17</v>
      </c>
      <c r="N60" s="3"/>
    </row>
    <row r="61" spans="1:14" ht="21.2" customHeight="1">
      <c r="A61" s="47">
        <v>9</v>
      </c>
      <c r="B61" s="169">
        <v>173</v>
      </c>
      <c r="C61" s="147">
        <v>24.7</v>
      </c>
      <c r="D61" s="147">
        <v>37.4</v>
      </c>
      <c r="E61" s="142">
        <v>87</v>
      </c>
      <c r="F61" s="142">
        <v>41.6</v>
      </c>
      <c r="G61" s="142">
        <v>60</v>
      </c>
      <c r="H61" s="142">
        <v>16.7</v>
      </c>
      <c r="I61" s="142">
        <v>9.5</v>
      </c>
      <c r="J61" s="142">
        <v>31.3</v>
      </c>
      <c r="K61" s="142">
        <v>17.100000000000001</v>
      </c>
      <c r="L61" s="142">
        <v>17.7</v>
      </c>
      <c r="M61" s="145">
        <v>17</v>
      </c>
      <c r="N61" s="3"/>
    </row>
    <row r="62" spans="1:14" ht="21.2" customHeight="1">
      <c r="A62" s="47">
        <v>10</v>
      </c>
      <c r="B62" s="169">
        <v>180</v>
      </c>
      <c r="C62" s="147">
        <v>27.5</v>
      </c>
      <c r="D62" s="147">
        <v>37.6</v>
      </c>
      <c r="E62" s="142">
        <v>87</v>
      </c>
      <c r="F62" s="142">
        <v>42.5</v>
      </c>
      <c r="G62" s="142">
        <v>72.8</v>
      </c>
      <c r="H62" s="142">
        <v>13</v>
      </c>
      <c r="I62" s="142">
        <v>9.9</v>
      </c>
      <c r="J62" s="142">
        <v>30.8</v>
      </c>
      <c r="K62" s="142">
        <v>17.399999999999999</v>
      </c>
      <c r="L62" s="142">
        <v>17.7</v>
      </c>
      <c r="M62" s="145">
        <v>17</v>
      </c>
      <c r="N62" s="3"/>
    </row>
    <row r="63" spans="1:14" ht="21.2" customHeight="1">
      <c r="A63" s="47">
        <v>11</v>
      </c>
      <c r="B63" s="171">
        <v>187</v>
      </c>
      <c r="C63" s="147">
        <v>30</v>
      </c>
      <c r="D63" s="147">
        <v>40</v>
      </c>
      <c r="E63" s="142">
        <v>87</v>
      </c>
      <c r="F63" s="142">
        <v>43.4</v>
      </c>
      <c r="G63" s="142">
        <v>84.7</v>
      </c>
      <c r="H63" s="142">
        <v>12.7</v>
      </c>
      <c r="I63" s="142">
        <v>10.199999999999999</v>
      </c>
      <c r="J63" s="142">
        <v>30.4</v>
      </c>
      <c r="K63" s="142">
        <v>17.5</v>
      </c>
      <c r="L63" s="142">
        <v>17.7</v>
      </c>
      <c r="M63" s="145">
        <v>17</v>
      </c>
      <c r="N63" s="3"/>
    </row>
    <row r="64" spans="1:14" ht="21.2" customHeight="1">
      <c r="A64" s="47">
        <v>12</v>
      </c>
      <c r="B64" s="169">
        <v>125</v>
      </c>
      <c r="C64" s="147">
        <v>30.5</v>
      </c>
      <c r="D64" s="147">
        <v>41.8</v>
      </c>
      <c r="E64" s="142">
        <v>87</v>
      </c>
      <c r="F64" s="142">
        <v>44.7</v>
      </c>
      <c r="G64" s="142">
        <v>92.2</v>
      </c>
      <c r="H64" s="142">
        <v>11.2</v>
      </c>
      <c r="I64" s="142">
        <v>8.9</v>
      </c>
      <c r="J64" s="142">
        <v>30.6</v>
      </c>
      <c r="K64" s="142">
        <v>17.399999999999999</v>
      </c>
      <c r="L64" s="142">
        <v>17.600000000000001</v>
      </c>
      <c r="M64" s="145">
        <v>17</v>
      </c>
      <c r="N64" s="3"/>
    </row>
    <row r="65" spans="1:14" ht="21.2" customHeight="1">
      <c r="A65" s="47">
        <v>13</v>
      </c>
      <c r="B65" s="144">
        <v>78.400000000000006</v>
      </c>
      <c r="C65" s="147">
        <v>30.9</v>
      </c>
      <c r="D65" s="147">
        <v>42.7</v>
      </c>
      <c r="E65" s="142">
        <v>87</v>
      </c>
      <c r="F65" s="142">
        <v>48</v>
      </c>
      <c r="G65" s="159">
        <v>133</v>
      </c>
      <c r="H65" s="142">
        <v>11</v>
      </c>
      <c r="I65" s="142">
        <v>8.5</v>
      </c>
      <c r="J65" s="142">
        <v>30.6</v>
      </c>
      <c r="K65" s="142">
        <v>20.5</v>
      </c>
      <c r="L65" s="142">
        <v>17.600000000000001</v>
      </c>
      <c r="M65" s="143">
        <v>23.1</v>
      </c>
      <c r="N65" s="3"/>
    </row>
    <row r="66" spans="1:14" ht="21.2" customHeight="1">
      <c r="A66" s="47">
        <v>14</v>
      </c>
      <c r="B66" s="144">
        <v>60.9</v>
      </c>
      <c r="C66" s="147">
        <v>30.9</v>
      </c>
      <c r="D66" s="147">
        <v>43.3</v>
      </c>
      <c r="E66" s="142">
        <v>87</v>
      </c>
      <c r="F66" s="142">
        <v>55.5</v>
      </c>
      <c r="G66" s="159">
        <v>148</v>
      </c>
      <c r="H66" s="142">
        <v>10.9</v>
      </c>
      <c r="I66" s="141">
        <v>8.1999999999999993</v>
      </c>
      <c r="J66" s="142">
        <v>29</v>
      </c>
      <c r="K66" s="142">
        <v>20.5</v>
      </c>
      <c r="L66" s="142">
        <v>17.600000000000001</v>
      </c>
      <c r="M66" s="143">
        <v>32.4</v>
      </c>
      <c r="N66" s="3"/>
    </row>
    <row r="67" spans="1:14" ht="21.2" customHeight="1">
      <c r="A67" s="47">
        <v>15</v>
      </c>
      <c r="B67" s="144">
        <v>49.5</v>
      </c>
      <c r="C67" s="147">
        <v>30.9</v>
      </c>
      <c r="D67" s="147">
        <v>44.5</v>
      </c>
      <c r="E67" s="141">
        <v>87.8</v>
      </c>
      <c r="F67" s="142">
        <v>50.2</v>
      </c>
      <c r="G67" s="159">
        <v>136</v>
      </c>
      <c r="H67" s="142">
        <v>10.9</v>
      </c>
      <c r="I67" s="142">
        <v>9.5</v>
      </c>
      <c r="J67" s="142">
        <v>29.6</v>
      </c>
      <c r="K67" s="142">
        <v>24</v>
      </c>
      <c r="L67" s="142">
        <v>17.399999999999999</v>
      </c>
      <c r="M67" s="143">
        <v>30.6</v>
      </c>
      <c r="N67" s="3"/>
    </row>
    <row r="68" spans="1:14" ht="21.2" customHeight="1">
      <c r="A68" s="47">
        <v>16</v>
      </c>
      <c r="B68" s="144">
        <v>47.2</v>
      </c>
      <c r="C68" s="147">
        <v>30.9</v>
      </c>
      <c r="D68" s="147">
        <v>44.5</v>
      </c>
      <c r="E68" s="142">
        <v>86.6</v>
      </c>
      <c r="F68" s="142">
        <v>46.7</v>
      </c>
      <c r="G68" s="159">
        <v>123</v>
      </c>
      <c r="H68" s="142">
        <v>11.2</v>
      </c>
      <c r="I68" s="142">
        <v>16.3</v>
      </c>
      <c r="J68" s="142">
        <v>29</v>
      </c>
      <c r="K68" s="142">
        <v>25</v>
      </c>
      <c r="L68" s="142">
        <v>17.399999999999999</v>
      </c>
      <c r="M68" s="143">
        <v>30.6</v>
      </c>
      <c r="N68" s="3"/>
    </row>
    <row r="69" spans="1:14" ht="21.2" customHeight="1">
      <c r="A69" s="47">
        <v>17</v>
      </c>
      <c r="B69" s="144">
        <v>45.3</v>
      </c>
      <c r="C69" s="147">
        <v>33.1</v>
      </c>
      <c r="D69" s="147">
        <v>42.6</v>
      </c>
      <c r="E69" s="142">
        <v>83.1</v>
      </c>
      <c r="F69" s="142">
        <v>44</v>
      </c>
      <c r="G69" s="159">
        <v>113</v>
      </c>
      <c r="H69" s="142">
        <v>11.2</v>
      </c>
      <c r="I69" s="142">
        <v>12.3</v>
      </c>
      <c r="J69" s="142">
        <v>28</v>
      </c>
      <c r="K69" s="142">
        <v>25</v>
      </c>
      <c r="L69" s="142">
        <v>17.399999999999999</v>
      </c>
      <c r="M69" s="143">
        <v>30.6</v>
      </c>
      <c r="N69" s="3"/>
    </row>
    <row r="70" spans="1:14" ht="21.2" customHeight="1">
      <c r="A70" s="47">
        <v>18</v>
      </c>
      <c r="B70" s="144">
        <v>42.9</v>
      </c>
      <c r="C70" s="140">
        <v>36</v>
      </c>
      <c r="D70" s="147">
        <v>40.700000000000003</v>
      </c>
      <c r="E70" s="142">
        <v>81.3</v>
      </c>
      <c r="F70" s="142">
        <v>41.1</v>
      </c>
      <c r="G70" s="159">
        <v>110</v>
      </c>
      <c r="H70" s="142">
        <v>11.2</v>
      </c>
      <c r="I70" s="142">
        <v>15.7</v>
      </c>
      <c r="J70" s="142">
        <v>24.1</v>
      </c>
      <c r="K70" s="141">
        <v>25.3</v>
      </c>
      <c r="L70" s="142">
        <v>17.399999999999999</v>
      </c>
      <c r="M70" s="143">
        <v>30.6</v>
      </c>
      <c r="N70" s="3"/>
    </row>
    <row r="71" spans="1:14" ht="21.2" customHeight="1">
      <c r="A71" s="47">
        <v>19</v>
      </c>
      <c r="B71" s="144">
        <v>41.9</v>
      </c>
      <c r="C71" s="147">
        <v>34.299999999999997</v>
      </c>
      <c r="D71" s="147">
        <v>40.5</v>
      </c>
      <c r="E71" s="142">
        <v>75.5</v>
      </c>
      <c r="F71" s="142">
        <v>41.1</v>
      </c>
      <c r="G71" s="159">
        <v>107</v>
      </c>
      <c r="H71" s="142">
        <v>11</v>
      </c>
      <c r="I71" s="142">
        <v>24.7</v>
      </c>
      <c r="J71" s="142">
        <v>21.3</v>
      </c>
      <c r="K71" s="142">
        <v>25</v>
      </c>
      <c r="L71" s="142">
        <v>17.399999999999999</v>
      </c>
      <c r="M71" s="143">
        <v>37.200000000000003</v>
      </c>
      <c r="N71" s="3"/>
    </row>
    <row r="72" spans="1:14" ht="21.2" customHeight="1">
      <c r="A72" s="47">
        <v>20</v>
      </c>
      <c r="B72" s="144">
        <v>41.5</v>
      </c>
      <c r="C72" s="147">
        <v>32.4</v>
      </c>
      <c r="D72" s="147">
        <v>38</v>
      </c>
      <c r="E72" s="142">
        <v>73.8</v>
      </c>
      <c r="F72" s="142">
        <v>41.1</v>
      </c>
      <c r="G72" s="159">
        <v>117</v>
      </c>
      <c r="H72" s="142">
        <v>10.9</v>
      </c>
      <c r="I72" s="142">
        <v>28.5</v>
      </c>
      <c r="J72" s="142">
        <v>22</v>
      </c>
      <c r="K72" s="142">
        <v>22.7</v>
      </c>
      <c r="L72" s="142">
        <v>17</v>
      </c>
      <c r="M72" s="145">
        <v>49</v>
      </c>
      <c r="N72" s="3"/>
    </row>
    <row r="73" spans="1:14" ht="21.2" customHeight="1">
      <c r="A73" s="47">
        <v>21</v>
      </c>
      <c r="B73" s="144">
        <v>40.299999999999997</v>
      </c>
      <c r="C73" s="147">
        <v>31.5</v>
      </c>
      <c r="D73" s="147">
        <v>43.4</v>
      </c>
      <c r="E73" s="142">
        <v>72.5</v>
      </c>
      <c r="F73" s="142">
        <v>60.6</v>
      </c>
      <c r="G73" s="159">
        <v>112</v>
      </c>
      <c r="H73" s="142">
        <v>10.9</v>
      </c>
      <c r="I73" s="142">
        <v>36.6</v>
      </c>
      <c r="J73" s="142">
        <v>22</v>
      </c>
      <c r="K73" s="142">
        <v>20.399999999999999</v>
      </c>
      <c r="L73" s="142">
        <v>17.2</v>
      </c>
      <c r="M73" s="143">
        <v>44</v>
      </c>
      <c r="N73" s="3"/>
    </row>
    <row r="74" spans="1:14" ht="21.2" customHeight="1">
      <c r="A74" s="47">
        <v>22</v>
      </c>
      <c r="B74" s="144">
        <v>39</v>
      </c>
      <c r="C74" s="147">
        <v>32.1</v>
      </c>
      <c r="D74" s="147">
        <v>71.599999999999994</v>
      </c>
      <c r="E74" s="142">
        <v>70</v>
      </c>
      <c r="F74" s="170">
        <v>103</v>
      </c>
      <c r="G74" s="159">
        <v>106</v>
      </c>
      <c r="H74" s="142">
        <v>10.9</v>
      </c>
      <c r="I74" s="142">
        <v>44.9</v>
      </c>
      <c r="J74" s="142">
        <v>22</v>
      </c>
      <c r="K74" s="142">
        <v>19</v>
      </c>
      <c r="L74" s="142">
        <v>17.2</v>
      </c>
      <c r="M74" s="143">
        <v>37.9</v>
      </c>
      <c r="N74" s="3"/>
    </row>
    <row r="75" spans="1:14" ht="21.2" customHeight="1">
      <c r="A75" s="47">
        <v>23</v>
      </c>
      <c r="B75" s="144">
        <v>36.1</v>
      </c>
      <c r="C75" s="147">
        <v>33</v>
      </c>
      <c r="D75" s="172">
        <v>134</v>
      </c>
      <c r="E75" s="142">
        <v>65.7</v>
      </c>
      <c r="F75" s="142">
        <v>68.8</v>
      </c>
      <c r="G75" s="159">
        <v>131</v>
      </c>
      <c r="H75" s="142">
        <v>10.8</v>
      </c>
      <c r="I75" s="142">
        <v>54.5</v>
      </c>
      <c r="J75" s="142">
        <v>30</v>
      </c>
      <c r="K75" s="142">
        <v>17</v>
      </c>
      <c r="L75" s="142">
        <v>17.2</v>
      </c>
      <c r="M75" s="143">
        <v>35.799999999999997</v>
      </c>
      <c r="N75" s="3"/>
    </row>
    <row r="76" spans="1:14" ht="21.2" customHeight="1">
      <c r="A76" s="47">
        <v>24</v>
      </c>
      <c r="B76" s="144">
        <v>31.6</v>
      </c>
      <c r="C76" s="147">
        <v>34.1</v>
      </c>
      <c r="D76" s="173">
        <v>231</v>
      </c>
      <c r="E76" s="142">
        <v>57.5</v>
      </c>
      <c r="F76" s="142">
        <v>52.5</v>
      </c>
      <c r="G76" s="170">
        <v>164</v>
      </c>
      <c r="H76" s="142">
        <v>10.8</v>
      </c>
      <c r="I76" s="142">
        <v>63.4</v>
      </c>
      <c r="J76" s="142">
        <v>25.5</v>
      </c>
      <c r="K76" s="142">
        <v>15.5</v>
      </c>
      <c r="L76" s="142">
        <v>17</v>
      </c>
      <c r="M76" s="143">
        <v>34.299999999999997</v>
      </c>
      <c r="N76" s="3"/>
    </row>
    <row r="77" spans="1:14" ht="21.2" customHeight="1">
      <c r="A77" s="47">
        <v>25</v>
      </c>
      <c r="B77" s="144">
        <v>28.5</v>
      </c>
      <c r="C77" s="147">
        <v>33.6</v>
      </c>
      <c r="D77" s="172">
        <v>180</v>
      </c>
      <c r="E77" s="142">
        <v>54.6</v>
      </c>
      <c r="F77" s="142">
        <v>42.5</v>
      </c>
      <c r="G77" s="159">
        <v>158</v>
      </c>
      <c r="H77" s="142">
        <v>10.8</v>
      </c>
      <c r="I77" s="142">
        <v>67.5</v>
      </c>
      <c r="J77" s="142">
        <v>19</v>
      </c>
      <c r="K77" s="142">
        <v>15.2</v>
      </c>
      <c r="L77" s="142">
        <v>17</v>
      </c>
      <c r="M77" s="143">
        <v>30.6</v>
      </c>
      <c r="N77" s="3"/>
    </row>
    <row r="78" spans="1:14" ht="21.2" customHeight="1">
      <c r="A78" s="47">
        <v>26</v>
      </c>
      <c r="B78" s="144">
        <v>25</v>
      </c>
      <c r="C78" s="147">
        <v>33</v>
      </c>
      <c r="D78" s="172">
        <v>164</v>
      </c>
      <c r="E78" s="142">
        <v>49.6</v>
      </c>
      <c r="F78" s="142">
        <v>39.4</v>
      </c>
      <c r="G78" s="159">
        <v>139</v>
      </c>
      <c r="H78" s="142">
        <v>10.8</v>
      </c>
      <c r="I78" s="142">
        <v>78.8</v>
      </c>
      <c r="J78" s="142">
        <v>18</v>
      </c>
      <c r="K78" s="142">
        <v>15.1</v>
      </c>
      <c r="L78" s="142">
        <v>17.2</v>
      </c>
      <c r="M78" s="143">
        <v>29.3</v>
      </c>
      <c r="N78" s="3"/>
    </row>
    <row r="79" spans="1:14" ht="21.2" customHeight="1">
      <c r="A79" s="47">
        <v>27</v>
      </c>
      <c r="B79" s="146">
        <v>24</v>
      </c>
      <c r="C79" s="147">
        <v>32.6</v>
      </c>
      <c r="D79" s="172">
        <v>145</v>
      </c>
      <c r="E79" s="142">
        <v>47.5</v>
      </c>
      <c r="F79" s="142">
        <v>30</v>
      </c>
      <c r="G79" s="159">
        <v>128</v>
      </c>
      <c r="H79" s="142">
        <v>10.7</v>
      </c>
      <c r="I79" s="141">
        <v>83.7</v>
      </c>
      <c r="J79" s="142">
        <v>17.899999999999999</v>
      </c>
      <c r="K79" s="142">
        <v>15.4</v>
      </c>
      <c r="L79" s="142">
        <v>17.2</v>
      </c>
      <c r="M79" s="143">
        <v>26.2</v>
      </c>
      <c r="N79" s="3"/>
    </row>
    <row r="80" spans="1:14" ht="21.2" customHeight="1">
      <c r="A80" s="47">
        <v>28</v>
      </c>
      <c r="B80" s="144">
        <v>24.5</v>
      </c>
      <c r="C80" s="147">
        <v>32.299999999999997</v>
      </c>
      <c r="D80" s="172">
        <v>135</v>
      </c>
      <c r="E80" s="142">
        <v>45</v>
      </c>
      <c r="F80" s="142">
        <v>29.5</v>
      </c>
      <c r="G80" s="159">
        <v>120</v>
      </c>
      <c r="H80" s="142">
        <v>10.7</v>
      </c>
      <c r="I80" s="142">
        <v>82.5</v>
      </c>
      <c r="J80" s="142">
        <v>17.2</v>
      </c>
      <c r="K80" s="142">
        <v>15.8</v>
      </c>
      <c r="L80" s="142">
        <v>17.2</v>
      </c>
      <c r="M80" s="143">
        <v>26.2</v>
      </c>
      <c r="N80" s="3"/>
    </row>
    <row r="81" spans="1:30" ht="21.2" customHeight="1">
      <c r="A81" s="47">
        <v>29</v>
      </c>
      <c r="B81" s="144">
        <v>25</v>
      </c>
      <c r="C81" s="147"/>
      <c r="D81" s="172">
        <v>123</v>
      </c>
      <c r="E81" s="142">
        <v>44.2</v>
      </c>
      <c r="F81" s="142">
        <v>27.9</v>
      </c>
      <c r="G81" s="159">
        <v>115</v>
      </c>
      <c r="H81" s="142">
        <v>10.7</v>
      </c>
      <c r="I81" s="142">
        <v>81.599999999999994</v>
      </c>
      <c r="J81" s="141">
        <v>17.100000000000001</v>
      </c>
      <c r="K81" s="142">
        <v>15.5</v>
      </c>
      <c r="L81" s="142">
        <v>17.2</v>
      </c>
      <c r="M81" s="143">
        <v>26.2</v>
      </c>
      <c r="N81" s="3"/>
    </row>
    <row r="82" spans="1:30" ht="21.2" customHeight="1">
      <c r="A82" s="47">
        <v>30</v>
      </c>
      <c r="B82" s="144">
        <v>27</v>
      </c>
      <c r="C82" s="147"/>
      <c r="D82" s="172">
        <v>116</v>
      </c>
      <c r="E82" s="141">
        <v>43</v>
      </c>
      <c r="F82" s="142">
        <v>27.4</v>
      </c>
      <c r="G82" s="159">
        <v>158</v>
      </c>
      <c r="H82" s="142">
        <v>10.6</v>
      </c>
      <c r="I82" s="142">
        <v>72.5</v>
      </c>
      <c r="J82" s="142">
        <v>17.3</v>
      </c>
      <c r="K82" s="141">
        <v>15.3</v>
      </c>
      <c r="L82" s="142">
        <v>17.2</v>
      </c>
      <c r="M82" s="143">
        <v>26.2</v>
      </c>
      <c r="N82" s="3"/>
    </row>
    <row r="83" spans="1:30" ht="21.2" customHeight="1">
      <c r="A83" s="148">
        <v>31</v>
      </c>
      <c r="B83" s="155">
        <v>27</v>
      </c>
      <c r="C83" s="40"/>
      <c r="D83" s="174">
        <v>113</v>
      </c>
      <c r="E83" s="156"/>
      <c r="F83" s="175">
        <v>26.1</v>
      </c>
      <c r="G83" s="156"/>
      <c r="H83" s="175">
        <v>10.6</v>
      </c>
      <c r="I83" s="149">
        <v>58</v>
      </c>
      <c r="J83" s="156"/>
      <c r="K83" s="175">
        <v>15.3</v>
      </c>
      <c r="L83" s="156"/>
      <c r="M83" s="157">
        <v>26.2</v>
      </c>
      <c r="N83" s="3"/>
    </row>
    <row r="84" spans="1:30" ht="21.2" customHeight="1">
      <c r="A84" s="18" t="s">
        <v>218</v>
      </c>
      <c r="B84" s="165">
        <f t="shared" ref="B84:M84" si="0">SUM(B53:B62)/10</f>
        <v>137.19999999999999</v>
      </c>
      <c r="C84" s="151">
        <f t="shared" si="0"/>
        <v>20.369999999999997</v>
      </c>
      <c r="D84" s="151">
        <f t="shared" si="0"/>
        <v>33.790000000000006</v>
      </c>
      <c r="E84" s="152">
        <f t="shared" si="0"/>
        <v>84.93</v>
      </c>
      <c r="F84" s="152">
        <f t="shared" si="0"/>
        <v>41.36</v>
      </c>
      <c r="G84" s="152">
        <f t="shared" si="0"/>
        <v>31.7</v>
      </c>
      <c r="H84" s="152">
        <f t="shared" si="0"/>
        <v>99.59</v>
      </c>
      <c r="I84" s="152">
        <f t="shared" si="0"/>
        <v>10.3</v>
      </c>
      <c r="J84" s="152">
        <f t="shared" si="0"/>
        <v>39.230000000000004</v>
      </c>
      <c r="K84" s="152">
        <f t="shared" si="0"/>
        <v>17.21</v>
      </c>
      <c r="L84" s="152">
        <f t="shared" si="0"/>
        <v>16.919999999999998</v>
      </c>
      <c r="M84" s="153">
        <f t="shared" si="0"/>
        <v>17.04</v>
      </c>
      <c r="N84" s="3"/>
    </row>
    <row r="85" spans="1:30" ht="21.2" customHeight="1">
      <c r="A85" s="135" t="s">
        <v>220</v>
      </c>
      <c r="B85" s="144">
        <f t="shared" ref="B85:M85" si="1">SUM(B63:B72)/10</f>
        <v>71.959999999999994</v>
      </c>
      <c r="C85" s="147">
        <f t="shared" si="1"/>
        <v>31.99</v>
      </c>
      <c r="D85" s="147">
        <f t="shared" si="1"/>
        <v>41.86</v>
      </c>
      <c r="E85" s="142">
        <f t="shared" si="1"/>
        <v>83.609999999999985</v>
      </c>
      <c r="F85" s="142">
        <f t="shared" si="1"/>
        <v>45.580000000000005</v>
      </c>
      <c r="G85" s="159">
        <f t="shared" si="1"/>
        <v>116.39000000000001</v>
      </c>
      <c r="H85" s="142">
        <f t="shared" si="1"/>
        <v>11.22</v>
      </c>
      <c r="I85" s="142">
        <f t="shared" si="1"/>
        <v>14.280000000000001</v>
      </c>
      <c r="J85" s="142">
        <f t="shared" si="1"/>
        <v>27.46</v>
      </c>
      <c r="K85" s="142">
        <f t="shared" si="1"/>
        <v>22.29</v>
      </c>
      <c r="L85" s="142">
        <f t="shared" si="1"/>
        <v>17.450000000000003</v>
      </c>
      <c r="M85" s="143">
        <f t="shared" si="1"/>
        <v>29.809999999999995</v>
      </c>
      <c r="N85" s="3"/>
    </row>
    <row r="86" spans="1:30" ht="21.2" customHeight="1">
      <c r="A86" s="135" t="s">
        <v>221</v>
      </c>
      <c r="B86" s="144">
        <f>SUM(B73:B83)/11</f>
        <v>29.818181818181817</v>
      </c>
      <c r="C86" s="147">
        <f>SUM(C73:C83)/8</f>
        <v>32.774999999999999</v>
      </c>
      <c r="D86" s="172">
        <f>SUM(D73:D83)/11</f>
        <v>132.36363636363637</v>
      </c>
      <c r="E86" s="142">
        <f>SUM(E73:E83)/10</f>
        <v>54.96</v>
      </c>
      <c r="F86" s="142">
        <f>SUM(F73:F83)/11</f>
        <v>46.154545454545449</v>
      </c>
      <c r="G86" s="159">
        <f>SUM(G73:G83)/10</f>
        <v>133.1</v>
      </c>
      <c r="H86" s="142">
        <f>SUM(H73:H83)/11</f>
        <v>10.754545454545454</v>
      </c>
      <c r="I86" s="142">
        <f>SUM(I73:I83)/11</f>
        <v>65.818181818181813</v>
      </c>
      <c r="J86" s="142">
        <f>SUM(J73:J83)/10</f>
        <v>20.6</v>
      </c>
      <c r="K86" s="142">
        <f>SUM(K73:K83)/11</f>
        <v>16.31818181818182</v>
      </c>
      <c r="L86" s="142">
        <f>SUM(L73:L83)/10</f>
        <v>17.159999999999997</v>
      </c>
      <c r="M86" s="143">
        <f>SUM(M73:M83)/11</f>
        <v>31.172727272727272</v>
      </c>
      <c r="N86" s="3"/>
    </row>
    <row r="87" spans="1:30" ht="21.2" customHeight="1">
      <c r="A87" s="135" t="s">
        <v>222</v>
      </c>
      <c r="B87" s="144">
        <f>SUM(B53:B83)/31</f>
        <v>78.051612903225816</v>
      </c>
      <c r="C87" s="147">
        <f>SUM(C53:C83)/28</f>
        <v>28.064285714285713</v>
      </c>
      <c r="D87" s="147">
        <f>SUM(D53:D83)/31</f>
        <v>71.370967741935488</v>
      </c>
      <c r="E87" s="142">
        <f>SUM(E53:E83)/30</f>
        <v>74.499999999999986</v>
      </c>
      <c r="F87" s="142">
        <f>SUM(F53:F83)/31</f>
        <v>44.422580645161304</v>
      </c>
      <c r="G87" s="142">
        <f>SUM(G53:G83)/30</f>
        <v>93.73</v>
      </c>
      <c r="H87" s="142">
        <f>SUM(H53:H83)/31</f>
        <v>39.56129032258066</v>
      </c>
      <c r="I87" s="142">
        <f>SUM(I53:I83)/31</f>
        <v>31.283870967741937</v>
      </c>
      <c r="J87" s="142">
        <f>SUM(J53:J83)/30</f>
        <v>29.096666666666671</v>
      </c>
      <c r="K87" s="142">
        <f>SUM(K53:K83)/31</f>
        <v>18.532258064516125</v>
      </c>
      <c r="L87" s="142">
        <f>SUM(L53:L83)/30</f>
        <v>17.176666666666662</v>
      </c>
      <c r="M87" s="143">
        <f>SUM(M53:M83)/31</f>
        <v>26.174193548387098</v>
      </c>
      <c r="N87" s="3"/>
      <c r="O87" s="154"/>
    </row>
    <row r="88" spans="1:30" ht="21.2" customHeight="1">
      <c r="A88" s="135" t="s">
        <v>223</v>
      </c>
      <c r="B88" s="169">
        <v>188</v>
      </c>
      <c r="C88" s="147">
        <v>36.299999999999997</v>
      </c>
      <c r="D88" s="172">
        <v>245</v>
      </c>
      <c r="E88" s="142">
        <v>87.8</v>
      </c>
      <c r="F88" s="159">
        <v>120</v>
      </c>
      <c r="G88" s="159">
        <v>164</v>
      </c>
      <c r="H88" s="159">
        <v>273</v>
      </c>
      <c r="I88" s="142">
        <v>83.7</v>
      </c>
      <c r="J88" s="142">
        <v>54</v>
      </c>
      <c r="K88" s="142">
        <v>25.3</v>
      </c>
      <c r="L88" s="142">
        <v>17.8</v>
      </c>
      <c r="M88" s="143">
        <v>49</v>
      </c>
      <c r="N88" s="176"/>
      <c r="O88" s="177"/>
      <c r="P88" s="176"/>
      <c r="Q88" s="177"/>
      <c r="R88" s="176"/>
      <c r="S88" s="177"/>
      <c r="T88" s="177"/>
      <c r="U88" s="177"/>
      <c r="V88" s="177"/>
      <c r="W88" s="177"/>
      <c r="X88" s="176"/>
      <c r="Y88" s="176"/>
      <c r="Z88" s="176"/>
      <c r="AA88" s="177"/>
      <c r="AB88" s="177"/>
      <c r="AC88" s="177"/>
      <c r="AD88" s="177"/>
    </row>
    <row r="89" spans="1:30" ht="21.2" customHeight="1">
      <c r="A89" s="37" t="s">
        <v>224</v>
      </c>
      <c r="B89" s="155">
        <v>23</v>
      </c>
      <c r="C89" s="40">
        <v>11.7</v>
      </c>
      <c r="D89" s="40">
        <v>32.299999999999997</v>
      </c>
      <c r="E89" s="178">
        <v>41</v>
      </c>
      <c r="F89" s="178">
        <v>21.4</v>
      </c>
      <c r="G89" s="178">
        <v>21.6</v>
      </c>
      <c r="H89" s="178">
        <v>10.6</v>
      </c>
      <c r="I89" s="178">
        <v>8</v>
      </c>
      <c r="J89" s="178">
        <v>17.100000000000001</v>
      </c>
      <c r="K89" s="178">
        <v>15.3</v>
      </c>
      <c r="L89" s="178">
        <v>15.4</v>
      </c>
      <c r="M89" s="179">
        <v>17</v>
      </c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</row>
    <row r="90" spans="1:30" ht="21.2" customHeight="1">
      <c r="A90" s="1"/>
      <c r="B90" s="147"/>
      <c r="C90" s="147"/>
      <c r="D90" s="147"/>
      <c r="E90" s="181"/>
      <c r="F90" s="182"/>
      <c r="G90" s="182"/>
      <c r="H90" s="182"/>
      <c r="I90" s="182"/>
      <c r="J90" s="182"/>
      <c r="K90" s="182"/>
      <c r="L90" s="182"/>
      <c r="M90" s="182"/>
      <c r="N90" s="3"/>
    </row>
    <row r="91" spans="1:30" ht="21.2" customHeight="1">
      <c r="A91" s="1"/>
      <c r="B91" s="147"/>
      <c r="C91" s="147"/>
      <c r="D91" s="147"/>
      <c r="E91" s="181"/>
      <c r="F91" s="182"/>
      <c r="G91" s="182"/>
      <c r="H91" s="182"/>
      <c r="I91" s="182"/>
      <c r="J91" s="182"/>
      <c r="K91" s="182"/>
      <c r="L91" s="182"/>
      <c r="M91" s="182"/>
      <c r="N91" s="3"/>
    </row>
    <row r="92" spans="1:30" ht="21.2" customHeight="1">
      <c r="A92" s="1"/>
      <c r="B92" s="147"/>
      <c r="C92" s="147"/>
      <c r="D92" s="147"/>
      <c r="E92" s="181"/>
      <c r="F92" s="182"/>
      <c r="G92" s="182"/>
      <c r="H92" s="182"/>
      <c r="I92" s="182"/>
      <c r="J92" s="182"/>
      <c r="K92" s="182"/>
      <c r="L92" s="182"/>
      <c r="M92" s="182"/>
      <c r="N92" s="3"/>
    </row>
    <row r="93" spans="1:30" ht="21.2" customHeight="1">
      <c r="A93" s="1"/>
      <c r="B93" s="147"/>
      <c r="C93" s="147"/>
      <c r="D93" s="147"/>
      <c r="E93" s="181"/>
      <c r="F93" s="182"/>
      <c r="G93" s="182"/>
      <c r="H93" s="182"/>
      <c r="I93" s="182"/>
      <c r="J93" s="182"/>
      <c r="K93" s="182"/>
      <c r="L93" s="182"/>
      <c r="M93" s="182"/>
      <c r="N93" s="3"/>
    </row>
    <row r="94" spans="1:30" ht="21.2" customHeight="1">
      <c r="A94" s="1"/>
      <c r="B94" s="147"/>
      <c r="C94" s="147"/>
      <c r="D94" s="147"/>
      <c r="E94" s="181"/>
      <c r="F94" s="181"/>
      <c r="G94" s="182"/>
      <c r="H94" s="182"/>
      <c r="I94" s="182"/>
      <c r="J94" s="182"/>
      <c r="K94" s="182"/>
      <c r="L94" s="182"/>
      <c r="M94" s="182"/>
      <c r="N94" s="3"/>
    </row>
    <row r="95" spans="1:30" ht="21.2" customHeight="1">
      <c r="A95" s="1" t="s">
        <v>227</v>
      </c>
      <c r="B95" s="183"/>
      <c r="C95" s="183"/>
      <c r="D95" s="183"/>
      <c r="E95" s="184"/>
      <c r="F95" s="184"/>
      <c r="G95" s="184"/>
      <c r="H95" s="184"/>
      <c r="I95" s="184"/>
      <c r="J95" s="184"/>
      <c r="K95" s="184"/>
      <c r="L95" s="184"/>
      <c r="M95" s="184"/>
      <c r="N95" s="3"/>
    </row>
    <row r="96" spans="1:30" ht="21.2" customHeight="1">
      <c r="A96" s="1"/>
      <c r="B96" s="1"/>
      <c r="C96" s="1"/>
      <c r="D96" s="1"/>
      <c r="E96" s="131"/>
      <c r="F96" s="345" t="s">
        <v>228</v>
      </c>
      <c r="G96" s="345"/>
      <c r="H96" s="345"/>
      <c r="I96" s="345"/>
      <c r="J96" s="131"/>
      <c r="K96" s="131"/>
      <c r="L96" s="131"/>
      <c r="M96" s="131"/>
      <c r="N96" s="3"/>
    </row>
    <row r="97" spans="1:14" ht="21.2" customHeight="1">
      <c r="A97" s="18" t="s">
        <v>159</v>
      </c>
      <c r="B97" s="4"/>
      <c r="C97" s="5"/>
      <c r="D97" s="5"/>
      <c r="E97" s="133"/>
      <c r="F97" s="163" t="s">
        <v>216</v>
      </c>
      <c r="G97" s="163"/>
      <c r="H97" s="163"/>
      <c r="I97" s="163"/>
      <c r="J97" s="133"/>
      <c r="K97" s="133"/>
      <c r="L97" s="133"/>
      <c r="M97" s="134"/>
      <c r="N97" s="3"/>
    </row>
    <row r="98" spans="1:14" ht="21.2" customHeight="1">
      <c r="A98" s="135"/>
      <c r="B98" s="136">
        <v>1</v>
      </c>
      <c r="C98" s="164">
        <v>2</v>
      </c>
      <c r="D98" s="164">
        <v>3</v>
      </c>
      <c r="E98" s="138">
        <v>4</v>
      </c>
      <c r="F98" s="138">
        <v>5</v>
      </c>
      <c r="G98" s="138">
        <v>6</v>
      </c>
      <c r="H98" s="138">
        <v>7</v>
      </c>
      <c r="I98" s="138">
        <v>8</v>
      </c>
      <c r="J98" s="138">
        <v>9</v>
      </c>
      <c r="K98" s="138">
        <v>10</v>
      </c>
      <c r="L98" s="138">
        <v>11</v>
      </c>
      <c r="M98" s="138">
        <v>12</v>
      </c>
      <c r="N98" s="3"/>
    </row>
    <row r="99" spans="1:14" ht="21.2" customHeight="1">
      <c r="A99" s="36">
        <v>1</v>
      </c>
      <c r="B99" s="147">
        <v>4</v>
      </c>
      <c r="C99" s="147">
        <v>0.5</v>
      </c>
      <c r="D99" s="151">
        <v>3.4</v>
      </c>
      <c r="E99" s="142">
        <v>2.4</v>
      </c>
      <c r="F99" s="142">
        <v>2.2000000000000002</v>
      </c>
      <c r="G99" s="142">
        <v>1</v>
      </c>
      <c r="H99" s="142">
        <v>24.5</v>
      </c>
      <c r="I99" s="141">
        <v>0</v>
      </c>
      <c r="J99" s="141">
        <v>1.1000000000000001</v>
      </c>
      <c r="K99" s="142">
        <v>0.3</v>
      </c>
      <c r="L99" s="142">
        <v>0.7</v>
      </c>
      <c r="M99" s="145">
        <v>0.3</v>
      </c>
      <c r="N99" s="3"/>
    </row>
    <row r="100" spans="1:14" ht="21.2" customHeight="1">
      <c r="A100" s="47">
        <v>2</v>
      </c>
      <c r="B100" s="147">
        <v>3.5</v>
      </c>
      <c r="C100" s="147">
        <v>0.3</v>
      </c>
      <c r="D100" s="147">
        <v>3.3</v>
      </c>
      <c r="E100" s="142">
        <v>1.5</v>
      </c>
      <c r="F100" s="142">
        <v>2.2000000000000002</v>
      </c>
      <c r="G100" s="142">
        <v>0.7</v>
      </c>
      <c r="H100" s="141">
        <v>35</v>
      </c>
      <c r="I100" s="141">
        <v>0</v>
      </c>
      <c r="J100" s="141">
        <v>1.1000000000000001</v>
      </c>
      <c r="K100" s="142">
        <v>0.3</v>
      </c>
      <c r="L100" s="142">
        <v>0.7</v>
      </c>
      <c r="M100" s="145">
        <v>0.3</v>
      </c>
      <c r="N100" s="3"/>
    </row>
    <row r="101" spans="1:14" ht="21.2" customHeight="1">
      <c r="A101" s="47">
        <v>3</v>
      </c>
      <c r="B101" s="147">
        <v>2.9</v>
      </c>
      <c r="C101" s="147">
        <v>0.1</v>
      </c>
      <c r="D101" s="147">
        <v>3.3</v>
      </c>
      <c r="E101" s="142">
        <v>1</v>
      </c>
      <c r="F101" s="142">
        <v>2.2000000000000002</v>
      </c>
      <c r="G101" s="142">
        <v>0.7</v>
      </c>
      <c r="H101" s="142">
        <v>25.4</v>
      </c>
      <c r="I101" s="141">
        <v>0</v>
      </c>
      <c r="J101" s="142">
        <v>0.6</v>
      </c>
      <c r="K101" s="141">
        <v>0.2</v>
      </c>
      <c r="L101" s="142">
        <v>0.8</v>
      </c>
      <c r="M101" s="145">
        <v>0.3</v>
      </c>
      <c r="N101" s="3"/>
    </row>
    <row r="102" spans="1:14" ht="21.2" customHeight="1">
      <c r="A102" s="47">
        <v>4</v>
      </c>
      <c r="B102" s="147">
        <v>2.8</v>
      </c>
      <c r="C102" s="140">
        <v>0</v>
      </c>
      <c r="D102" s="147">
        <v>3.4</v>
      </c>
      <c r="E102" s="142">
        <v>1</v>
      </c>
      <c r="F102" s="142">
        <v>2.2000000000000002</v>
      </c>
      <c r="G102" s="142">
        <v>0.6</v>
      </c>
      <c r="H102" s="142">
        <v>15.8</v>
      </c>
      <c r="I102" s="141">
        <v>0</v>
      </c>
      <c r="J102" s="142">
        <v>0.2</v>
      </c>
      <c r="K102" s="142">
        <v>0.4</v>
      </c>
      <c r="L102" s="141">
        <v>0.8</v>
      </c>
      <c r="M102" s="143">
        <v>0.5</v>
      </c>
      <c r="N102" s="3"/>
    </row>
    <row r="103" spans="1:14" ht="21.2" customHeight="1">
      <c r="A103" s="47">
        <v>5</v>
      </c>
      <c r="B103" s="147">
        <v>2.6</v>
      </c>
      <c r="C103" s="140">
        <v>0</v>
      </c>
      <c r="D103" s="147">
        <v>3.3</v>
      </c>
      <c r="E103" s="142">
        <v>1</v>
      </c>
      <c r="F103" s="142">
        <v>2.1</v>
      </c>
      <c r="G103" s="141">
        <v>0.3</v>
      </c>
      <c r="H103" s="142">
        <v>9.1999999999999993</v>
      </c>
      <c r="I103" s="141">
        <v>0</v>
      </c>
      <c r="J103" s="141">
        <v>0</v>
      </c>
      <c r="K103" s="142">
        <v>0.3</v>
      </c>
      <c r="L103" s="142">
        <v>0.7</v>
      </c>
      <c r="M103" s="143">
        <v>0.5</v>
      </c>
      <c r="N103" s="3"/>
    </row>
    <row r="104" spans="1:14" ht="21.2" customHeight="1">
      <c r="A104" s="47">
        <v>6</v>
      </c>
      <c r="B104" s="147">
        <v>2.1</v>
      </c>
      <c r="C104" s="140">
        <v>0</v>
      </c>
      <c r="D104" s="140">
        <v>3.1</v>
      </c>
      <c r="E104" s="142">
        <v>1.1000000000000001</v>
      </c>
      <c r="F104" s="142">
        <v>2.1</v>
      </c>
      <c r="G104" s="142">
        <v>0.7</v>
      </c>
      <c r="H104" s="142">
        <v>6</v>
      </c>
      <c r="I104" s="141">
        <v>0</v>
      </c>
      <c r="J104" s="141">
        <v>0</v>
      </c>
      <c r="K104" s="141">
        <v>0.2</v>
      </c>
      <c r="L104" s="142">
        <v>0.7</v>
      </c>
      <c r="M104" s="143">
        <v>0.3</v>
      </c>
      <c r="N104" s="3"/>
    </row>
    <row r="105" spans="1:14" ht="21.2" customHeight="1">
      <c r="A105" s="47">
        <v>7</v>
      </c>
      <c r="B105" s="147">
        <v>2.9</v>
      </c>
      <c r="C105" s="147">
        <v>0.1</v>
      </c>
      <c r="D105" s="140">
        <v>3.2</v>
      </c>
      <c r="E105" s="142">
        <v>1.2</v>
      </c>
      <c r="F105" s="142">
        <v>2</v>
      </c>
      <c r="G105" s="142">
        <v>1</v>
      </c>
      <c r="H105" s="142">
        <v>5.3</v>
      </c>
      <c r="I105" s="142">
        <v>12.3</v>
      </c>
      <c r="J105" s="141">
        <v>0</v>
      </c>
      <c r="K105" s="141">
        <v>0.2</v>
      </c>
      <c r="L105" s="142">
        <v>0.7</v>
      </c>
      <c r="M105" s="143">
        <v>0.3</v>
      </c>
      <c r="N105" s="3"/>
    </row>
    <row r="106" spans="1:14" ht="21.2" customHeight="1">
      <c r="A106" s="47">
        <v>8</v>
      </c>
      <c r="B106" s="147">
        <v>12.2</v>
      </c>
      <c r="C106" s="147">
        <v>0.3</v>
      </c>
      <c r="D106" s="147">
        <v>3.6</v>
      </c>
      <c r="E106" s="142">
        <v>2</v>
      </c>
      <c r="F106" s="142">
        <v>1.9</v>
      </c>
      <c r="G106" s="142">
        <v>0.9</v>
      </c>
      <c r="H106" s="142">
        <v>4.5999999999999996</v>
      </c>
      <c r="I106" s="142">
        <v>23.8</v>
      </c>
      <c r="J106" s="141">
        <v>0</v>
      </c>
      <c r="K106" s="141">
        <v>0.2</v>
      </c>
      <c r="L106" s="142">
        <v>0.7</v>
      </c>
      <c r="M106" s="143">
        <v>0.5</v>
      </c>
      <c r="N106" s="3"/>
    </row>
    <row r="107" spans="1:14" ht="21.2" customHeight="1">
      <c r="A107" s="47">
        <v>9</v>
      </c>
      <c r="B107" s="147">
        <v>14.5</v>
      </c>
      <c r="C107" s="147">
        <v>1.4</v>
      </c>
      <c r="D107" s="147">
        <v>3.7</v>
      </c>
      <c r="E107" s="142">
        <v>2.6</v>
      </c>
      <c r="F107" s="142">
        <v>1.7</v>
      </c>
      <c r="G107" s="142">
        <v>1.7</v>
      </c>
      <c r="H107" s="142">
        <v>3.8</v>
      </c>
      <c r="I107" s="142">
        <v>25.4</v>
      </c>
      <c r="J107" s="141">
        <v>0</v>
      </c>
      <c r="K107" s="142">
        <v>0.4</v>
      </c>
      <c r="L107" s="142">
        <v>0.5</v>
      </c>
      <c r="M107" s="143">
        <v>0.5</v>
      </c>
      <c r="N107" s="3"/>
    </row>
    <row r="108" spans="1:14" ht="21.2" customHeight="1">
      <c r="A108" s="47">
        <v>10</v>
      </c>
      <c r="B108" s="147">
        <v>15.6</v>
      </c>
      <c r="C108" s="147">
        <v>1.7</v>
      </c>
      <c r="D108" s="147">
        <v>3.8</v>
      </c>
      <c r="E108" s="142">
        <v>2.6</v>
      </c>
      <c r="F108" s="142">
        <v>1.6</v>
      </c>
      <c r="G108" s="142">
        <v>6.5</v>
      </c>
      <c r="H108" s="142">
        <v>3.8</v>
      </c>
      <c r="I108" s="142">
        <v>21.3</v>
      </c>
      <c r="J108" s="142">
        <v>0.1</v>
      </c>
      <c r="K108" s="142">
        <v>0.7</v>
      </c>
      <c r="L108" s="142">
        <v>0.6</v>
      </c>
      <c r="M108" s="143">
        <v>0.5</v>
      </c>
      <c r="N108" s="3"/>
    </row>
    <row r="109" spans="1:14" ht="21.2" customHeight="1">
      <c r="A109" s="47">
        <v>11</v>
      </c>
      <c r="B109" s="140">
        <v>17.600000000000001</v>
      </c>
      <c r="C109" s="147">
        <v>1.7</v>
      </c>
      <c r="D109" s="147">
        <v>3.9</v>
      </c>
      <c r="E109" s="142">
        <v>2.6</v>
      </c>
      <c r="F109" s="142">
        <v>1.4</v>
      </c>
      <c r="G109" s="142">
        <v>7.4</v>
      </c>
      <c r="H109" s="142">
        <v>3.4</v>
      </c>
      <c r="I109" s="142">
        <v>15.4</v>
      </c>
      <c r="J109" s="142">
        <v>0.2</v>
      </c>
      <c r="K109" s="142">
        <v>0.7</v>
      </c>
      <c r="L109" s="142">
        <v>0.5</v>
      </c>
      <c r="M109" s="143">
        <v>0.5</v>
      </c>
      <c r="N109" s="3"/>
    </row>
    <row r="110" spans="1:14" ht="21.2" customHeight="1">
      <c r="A110" s="47">
        <v>12</v>
      </c>
      <c r="B110" s="147">
        <v>15.3</v>
      </c>
      <c r="C110" s="147">
        <v>2</v>
      </c>
      <c r="D110" s="147">
        <v>4.0999999999999996</v>
      </c>
      <c r="E110" s="142">
        <v>2.6</v>
      </c>
      <c r="F110" s="142">
        <v>1.4</v>
      </c>
      <c r="G110" s="142">
        <v>7.8</v>
      </c>
      <c r="H110" s="142">
        <v>3.4</v>
      </c>
      <c r="I110" s="142">
        <v>20.5</v>
      </c>
      <c r="J110" s="142">
        <v>0.3</v>
      </c>
      <c r="K110" s="142">
        <v>0.5</v>
      </c>
      <c r="L110" s="142">
        <v>0.5</v>
      </c>
      <c r="M110" s="143">
        <v>0.5</v>
      </c>
      <c r="N110" s="3"/>
    </row>
    <row r="111" spans="1:14" ht="21.2" customHeight="1">
      <c r="A111" s="47">
        <v>13</v>
      </c>
      <c r="B111" s="147">
        <v>10.199999999999999</v>
      </c>
      <c r="C111" s="147">
        <v>2.5</v>
      </c>
      <c r="D111" s="147">
        <v>4.3</v>
      </c>
      <c r="E111" s="142">
        <v>2.9</v>
      </c>
      <c r="F111" s="142">
        <v>1.6</v>
      </c>
      <c r="G111" s="141">
        <v>21</v>
      </c>
      <c r="H111" s="142">
        <v>2.2000000000000002</v>
      </c>
      <c r="I111" s="142">
        <v>28.4</v>
      </c>
      <c r="J111" s="142">
        <v>0.3</v>
      </c>
      <c r="K111" s="141">
        <v>1</v>
      </c>
      <c r="L111" s="142">
        <v>0.5</v>
      </c>
      <c r="M111" s="143">
        <v>4.4000000000000004</v>
      </c>
      <c r="N111" s="3"/>
    </row>
    <row r="112" spans="1:14" ht="21.2" customHeight="1">
      <c r="A112" s="47">
        <v>14</v>
      </c>
      <c r="B112" s="147">
        <v>5.7</v>
      </c>
      <c r="C112" s="147">
        <v>2.6</v>
      </c>
      <c r="D112" s="147">
        <v>4.3</v>
      </c>
      <c r="E112" s="142">
        <v>3.4</v>
      </c>
      <c r="F112" s="142">
        <v>2.9</v>
      </c>
      <c r="G112" s="142">
        <v>20</v>
      </c>
      <c r="H112" s="142">
        <v>1.4</v>
      </c>
      <c r="I112" s="142">
        <v>32.200000000000003</v>
      </c>
      <c r="J112" s="142">
        <v>0.3</v>
      </c>
      <c r="K112" s="142">
        <v>0.9</v>
      </c>
      <c r="L112" s="142">
        <v>0.5</v>
      </c>
      <c r="M112" s="143">
        <v>7.4</v>
      </c>
      <c r="N112" s="3"/>
    </row>
    <row r="113" spans="1:14" ht="21.2" customHeight="1">
      <c r="A113" s="47">
        <v>15</v>
      </c>
      <c r="B113" s="147">
        <v>2.5</v>
      </c>
      <c r="C113" s="147">
        <v>2.6</v>
      </c>
      <c r="D113" s="147">
        <v>4.3</v>
      </c>
      <c r="E113" s="141">
        <v>4.2</v>
      </c>
      <c r="F113" s="142">
        <v>1.8</v>
      </c>
      <c r="G113" s="142">
        <v>18.7</v>
      </c>
      <c r="H113" s="142">
        <v>1.4</v>
      </c>
      <c r="I113" s="142">
        <v>32.799999999999997</v>
      </c>
      <c r="J113" s="142">
        <v>0.3</v>
      </c>
      <c r="K113" s="142">
        <v>0.8</v>
      </c>
      <c r="L113" s="142">
        <v>0.5</v>
      </c>
      <c r="M113" s="143">
        <v>7.4</v>
      </c>
      <c r="N113" s="3"/>
    </row>
    <row r="114" spans="1:14" ht="21.2" customHeight="1">
      <c r="A114" s="47">
        <v>16</v>
      </c>
      <c r="B114" s="147">
        <v>2.4</v>
      </c>
      <c r="C114" s="147">
        <v>2.6</v>
      </c>
      <c r="D114" s="147">
        <v>4</v>
      </c>
      <c r="E114" s="141">
        <v>4.2</v>
      </c>
      <c r="F114" s="142">
        <v>1.1000000000000001</v>
      </c>
      <c r="G114" s="142">
        <v>13.6</v>
      </c>
      <c r="H114" s="142">
        <v>2.2000000000000002</v>
      </c>
      <c r="I114" s="142">
        <v>32.799999999999997</v>
      </c>
      <c r="J114" s="142">
        <v>0.4</v>
      </c>
      <c r="K114" s="142">
        <v>0.6</v>
      </c>
      <c r="L114" s="142">
        <v>0.5</v>
      </c>
      <c r="M114" s="143">
        <v>7.4</v>
      </c>
      <c r="N114" s="3"/>
    </row>
    <row r="115" spans="1:14" ht="21.2" customHeight="1">
      <c r="A115" s="47">
        <v>17</v>
      </c>
      <c r="B115" s="147">
        <v>2.4</v>
      </c>
      <c r="C115" s="147">
        <v>2.7</v>
      </c>
      <c r="D115" s="147">
        <v>3.9</v>
      </c>
      <c r="E115" s="142">
        <v>3.7</v>
      </c>
      <c r="F115" s="142">
        <v>0.7</v>
      </c>
      <c r="G115" s="142">
        <v>6.5</v>
      </c>
      <c r="H115" s="142">
        <v>2.2000000000000002</v>
      </c>
      <c r="I115" s="142">
        <v>32.799999999999997</v>
      </c>
      <c r="J115" s="142">
        <v>0.3</v>
      </c>
      <c r="K115" s="142">
        <v>0.6</v>
      </c>
      <c r="L115" s="142">
        <v>0.4</v>
      </c>
      <c r="M115" s="143">
        <v>7.4</v>
      </c>
      <c r="N115" s="3"/>
    </row>
    <row r="116" spans="1:14" ht="21.2" customHeight="1">
      <c r="A116" s="47">
        <v>18</v>
      </c>
      <c r="B116" s="147">
        <v>2.2999999999999998</v>
      </c>
      <c r="C116" s="140">
        <v>3.8</v>
      </c>
      <c r="D116" s="147">
        <v>3.8</v>
      </c>
      <c r="E116" s="142">
        <v>3.3</v>
      </c>
      <c r="F116" s="142">
        <v>0.5</v>
      </c>
      <c r="G116" s="142">
        <v>6</v>
      </c>
      <c r="H116" s="142">
        <v>2.7</v>
      </c>
      <c r="I116" s="141">
        <v>33</v>
      </c>
      <c r="J116" s="142">
        <v>0.3</v>
      </c>
      <c r="K116" s="142">
        <v>0.7</v>
      </c>
      <c r="L116" s="142">
        <v>0.3</v>
      </c>
      <c r="M116" s="143">
        <v>7.4</v>
      </c>
      <c r="N116" s="3"/>
    </row>
    <row r="117" spans="1:14" ht="21.2" customHeight="1">
      <c r="A117" s="47">
        <v>19</v>
      </c>
      <c r="B117" s="147">
        <v>2.1</v>
      </c>
      <c r="C117" s="147">
        <v>3.1</v>
      </c>
      <c r="D117" s="147">
        <v>3.8</v>
      </c>
      <c r="E117" s="142">
        <v>3.2</v>
      </c>
      <c r="F117" s="141">
        <v>0.4</v>
      </c>
      <c r="G117" s="142">
        <v>6.3</v>
      </c>
      <c r="H117" s="142">
        <v>2.2000000000000002</v>
      </c>
      <c r="I117" s="142">
        <v>32.6</v>
      </c>
      <c r="J117" s="142">
        <v>0.3</v>
      </c>
      <c r="K117" s="142">
        <v>0.6</v>
      </c>
      <c r="L117" s="142">
        <v>0.3</v>
      </c>
      <c r="M117" s="143">
        <v>11.5</v>
      </c>
      <c r="N117" s="3"/>
    </row>
    <row r="118" spans="1:14" ht="21.2" customHeight="1">
      <c r="A118" s="47">
        <v>20</v>
      </c>
      <c r="B118" s="147">
        <v>1.7</v>
      </c>
      <c r="C118" s="147">
        <v>3</v>
      </c>
      <c r="D118" s="147">
        <v>3.8</v>
      </c>
      <c r="E118" s="142">
        <v>3.1</v>
      </c>
      <c r="F118" s="142">
        <v>0.5</v>
      </c>
      <c r="G118" s="142">
        <v>12.3</v>
      </c>
      <c r="H118" s="142">
        <v>0.4</v>
      </c>
      <c r="I118" s="142">
        <v>32</v>
      </c>
      <c r="J118" s="142">
        <v>0.3</v>
      </c>
      <c r="K118" s="142">
        <v>0.4</v>
      </c>
      <c r="L118" s="142">
        <v>0.3</v>
      </c>
      <c r="M118" s="145">
        <v>17.899999999999999</v>
      </c>
      <c r="N118" s="3"/>
    </row>
    <row r="119" spans="1:14" ht="21.2" customHeight="1">
      <c r="A119" s="47">
        <v>21</v>
      </c>
      <c r="B119" s="147">
        <v>1.4</v>
      </c>
      <c r="C119" s="147">
        <v>2.9</v>
      </c>
      <c r="D119" s="147">
        <v>3.9</v>
      </c>
      <c r="E119" s="142">
        <v>3</v>
      </c>
      <c r="F119" s="142">
        <v>0.8</v>
      </c>
      <c r="G119" s="142">
        <v>11.3</v>
      </c>
      <c r="H119" s="142">
        <v>0.3</v>
      </c>
      <c r="I119" s="142">
        <v>31.3</v>
      </c>
      <c r="J119" s="142">
        <v>0.3</v>
      </c>
      <c r="K119" s="141">
        <v>0.2</v>
      </c>
      <c r="L119" s="142">
        <v>0.3</v>
      </c>
      <c r="M119" s="143">
        <v>12.9</v>
      </c>
      <c r="N119" s="3"/>
    </row>
    <row r="120" spans="1:14" ht="21.2" customHeight="1">
      <c r="A120" s="47">
        <v>22</v>
      </c>
      <c r="B120" s="147">
        <v>1.3</v>
      </c>
      <c r="C120" s="147">
        <v>2.9</v>
      </c>
      <c r="D120" s="147">
        <v>8.6999999999999993</v>
      </c>
      <c r="E120" s="142">
        <v>3</v>
      </c>
      <c r="F120" s="141">
        <v>4.4000000000000004</v>
      </c>
      <c r="G120" s="142">
        <v>6.5</v>
      </c>
      <c r="H120" s="142">
        <v>0.3</v>
      </c>
      <c r="I120" s="142">
        <v>25.7</v>
      </c>
      <c r="J120" s="142">
        <v>0.4</v>
      </c>
      <c r="K120" s="141">
        <v>0.2</v>
      </c>
      <c r="L120" s="142">
        <v>0.3</v>
      </c>
      <c r="M120" s="143">
        <v>8.8000000000000007</v>
      </c>
      <c r="N120" s="3"/>
    </row>
    <row r="121" spans="1:14" ht="21.2" customHeight="1">
      <c r="A121" s="47">
        <v>23</v>
      </c>
      <c r="B121" s="147">
        <v>1.2</v>
      </c>
      <c r="C121" s="147">
        <v>3</v>
      </c>
      <c r="D121" s="140">
        <v>13.4</v>
      </c>
      <c r="E121" s="142">
        <v>3.1</v>
      </c>
      <c r="F121" s="142">
        <v>5.6</v>
      </c>
      <c r="G121" s="142">
        <v>13.4</v>
      </c>
      <c r="H121" s="142">
        <v>0.3</v>
      </c>
      <c r="I121" s="142">
        <v>19.7</v>
      </c>
      <c r="J121" s="142">
        <v>0.8</v>
      </c>
      <c r="K121" s="142">
        <v>0.4</v>
      </c>
      <c r="L121" s="142">
        <v>0.3</v>
      </c>
      <c r="M121" s="143">
        <v>7.4</v>
      </c>
      <c r="N121" s="3"/>
    </row>
    <row r="122" spans="1:14" ht="21.2" customHeight="1">
      <c r="A122" s="47">
        <v>24</v>
      </c>
      <c r="B122" s="147">
        <v>1</v>
      </c>
      <c r="C122" s="147">
        <v>3.5</v>
      </c>
      <c r="D122" s="140">
        <v>16.600000000000001</v>
      </c>
      <c r="E122" s="142">
        <v>3.2</v>
      </c>
      <c r="F122" s="142">
        <v>4.9000000000000004</v>
      </c>
      <c r="G122" s="142">
        <v>17.3</v>
      </c>
      <c r="H122" s="142">
        <v>0.3</v>
      </c>
      <c r="I122" s="142">
        <v>15</v>
      </c>
      <c r="J122" s="142">
        <v>0.6</v>
      </c>
      <c r="K122" s="142">
        <v>0.6</v>
      </c>
      <c r="L122" s="142">
        <v>0.3</v>
      </c>
      <c r="M122" s="143">
        <v>7.3</v>
      </c>
      <c r="N122" s="3"/>
    </row>
    <row r="123" spans="1:14" ht="21.2" customHeight="1">
      <c r="A123" s="47">
        <v>25</v>
      </c>
      <c r="B123" s="147">
        <v>0.9</v>
      </c>
      <c r="C123" s="147">
        <v>3.6</v>
      </c>
      <c r="D123" s="147">
        <v>15.4</v>
      </c>
      <c r="E123" s="142">
        <v>2.8</v>
      </c>
      <c r="F123" s="142">
        <v>3.7</v>
      </c>
      <c r="G123" s="142">
        <v>17.3</v>
      </c>
      <c r="H123" s="142">
        <v>0.2</v>
      </c>
      <c r="I123" s="142">
        <v>12.3</v>
      </c>
      <c r="J123" s="142">
        <v>0.5</v>
      </c>
      <c r="K123" s="142">
        <v>0.7</v>
      </c>
      <c r="L123" s="142">
        <v>0.3</v>
      </c>
      <c r="M123" s="143">
        <v>5</v>
      </c>
      <c r="N123" s="3"/>
    </row>
    <row r="124" spans="1:14" ht="21.2" customHeight="1">
      <c r="A124" s="47">
        <v>26</v>
      </c>
      <c r="B124" s="147">
        <v>0.7</v>
      </c>
      <c r="C124" s="147">
        <v>3.5</v>
      </c>
      <c r="D124" s="147">
        <v>14.7</v>
      </c>
      <c r="E124" s="142">
        <v>2.5</v>
      </c>
      <c r="F124" s="142">
        <v>2.6</v>
      </c>
      <c r="G124" s="142">
        <v>15.1</v>
      </c>
      <c r="H124" s="142">
        <v>0.1</v>
      </c>
      <c r="I124" s="142">
        <v>7</v>
      </c>
      <c r="J124" s="142">
        <v>0.5</v>
      </c>
      <c r="K124" s="142">
        <v>0.7</v>
      </c>
      <c r="L124" s="142">
        <v>0.3</v>
      </c>
      <c r="M124" s="143">
        <v>5</v>
      </c>
      <c r="N124" s="3"/>
    </row>
    <row r="125" spans="1:14" ht="21.2" customHeight="1">
      <c r="A125" s="47">
        <v>27</v>
      </c>
      <c r="B125" s="140">
        <v>0.6</v>
      </c>
      <c r="C125" s="147">
        <v>3.3</v>
      </c>
      <c r="D125" s="147">
        <v>13.8</v>
      </c>
      <c r="E125" s="142">
        <v>2.4</v>
      </c>
      <c r="F125" s="142">
        <v>1.9</v>
      </c>
      <c r="G125" s="142">
        <v>11.7</v>
      </c>
      <c r="H125" s="141">
        <v>0</v>
      </c>
      <c r="I125" s="142">
        <v>2.7</v>
      </c>
      <c r="J125" s="142">
        <v>0.5</v>
      </c>
      <c r="K125" s="142">
        <v>0.5</v>
      </c>
      <c r="L125" s="142">
        <v>0.3</v>
      </c>
      <c r="M125" s="143">
        <v>5</v>
      </c>
      <c r="N125" s="3"/>
    </row>
    <row r="126" spans="1:14" ht="21.2" customHeight="1">
      <c r="A126" s="47">
        <v>28</v>
      </c>
      <c r="B126" s="140">
        <v>0.6</v>
      </c>
      <c r="C126" s="147">
        <v>3.4</v>
      </c>
      <c r="D126" s="147">
        <v>12.3</v>
      </c>
      <c r="E126" s="142">
        <v>2.2999999999999998</v>
      </c>
      <c r="F126" s="142">
        <v>1.7</v>
      </c>
      <c r="G126" s="142">
        <v>6.3</v>
      </c>
      <c r="H126" s="141">
        <v>0</v>
      </c>
      <c r="I126" s="142">
        <v>2</v>
      </c>
      <c r="J126" s="142">
        <v>0.4</v>
      </c>
      <c r="K126" s="142">
        <v>0.3</v>
      </c>
      <c r="L126" s="141">
        <v>0.3</v>
      </c>
      <c r="M126" s="143">
        <v>5</v>
      </c>
      <c r="N126" s="3"/>
    </row>
    <row r="127" spans="1:14" ht="21.2" customHeight="1">
      <c r="A127" s="47">
        <v>29</v>
      </c>
      <c r="B127" s="140">
        <v>0.6</v>
      </c>
      <c r="C127" s="147"/>
      <c r="D127" s="147">
        <v>10.3</v>
      </c>
      <c r="E127" s="142">
        <v>2.2999999999999998</v>
      </c>
      <c r="F127" s="142">
        <v>1.5</v>
      </c>
      <c r="G127" s="142">
        <v>5.8</v>
      </c>
      <c r="H127" s="141">
        <v>0</v>
      </c>
      <c r="I127" s="142">
        <v>1.3</v>
      </c>
      <c r="J127" s="142">
        <v>0.4</v>
      </c>
      <c r="K127" s="142">
        <v>0.5</v>
      </c>
      <c r="L127" s="141">
        <v>0.3</v>
      </c>
      <c r="M127" s="143">
        <v>3.8</v>
      </c>
      <c r="N127" s="3"/>
    </row>
    <row r="128" spans="1:14" ht="21.2" customHeight="1">
      <c r="A128" s="47">
        <v>30</v>
      </c>
      <c r="B128" s="140">
        <v>0.6</v>
      </c>
      <c r="C128" s="147"/>
      <c r="D128" s="147">
        <v>7.6</v>
      </c>
      <c r="E128" s="141">
        <v>2.2000000000000002</v>
      </c>
      <c r="F128" s="142">
        <v>1.3</v>
      </c>
      <c r="G128" s="142">
        <v>18</v>
      </c>
      <c r="H128" s="141">
        <v>0</v>
      </c>
      <c r="I128" s="142">
        <v>1.8</v>
      </c>
      <c r="J128" s="142">
        <v>0.4</v>
      </c>
      <c r="K128" s="142">
        <v>0.6</v>
      </c>
      <c r="L128" s="141">
        <v>0.3</v>
      </c>
      <c r="M128" s="143">
        <v>3.6</v>
      </c>
      <c r="N128" s="3"/>
    </row>
    <row r="129" spans="1:15" ht="21.2" customHeight="1">
      <c r="A129" s="148">
        <v>31</v>
      </c>
      <c r="B129" s="140">
        <v>0.6</v>
      </c>
      <c r="C129" s="147"/>
      <c r="D129" s="40">
        <v>5.5</v>
      </c>
      <c r="E129" s="132"/>
      <c r="F129" s="132">
        <v>1.2</v>
      </c>
      <c r="G129" s="132"/>
      <c r="H129" s="141">
        <v>0</v>
      </c>
      <c r="I129" s="142">
        <v>1.5</v>
      </c>
      <c r="J129" s="132"/>
      <c r="K129" s="142">
        <v>0.7</v>
      </c>
      <c r="L129" s="132"/>
      <c r="M129" s="157">
        <v>5</v>
      </c>
      <c r="N129" s="3"/>
    </row>
    <row r="130" spans="1:15" ht="21.2" customHeight="1">
      <c r="A130" s="46" t="s">
        <v>218</v>
      </c>
      <c r="B130" s="139">
        <f t="shared" ref="B130:M130" si="2">SUM(B99:B108)/10</f>
        <v>6.3100000000000005</v>
      </c>
      <c r="C130" s="151">
        <f t="shared" si="2"/>
        <v>0.44000000000000006</v>
      </c>
      <c r="D130" s="151">
        <f t="shared" si="2"/>
        <v>3.41</v>
      </c>
      <c r="E130" s="152">
        <f t="shared" si="2"/>
        <v>1.64</v>
      </c>
      <c r="F130" s="152">
        <f t="shared" si="2"/>
        <v>2.02</v>
      </c>
      <c r="G130" s="152">
        <f t="shared" si="2"/>
        <v>1.4100000000000001</v>
      </c>
      <c r="H130" s="152">
        <f t="shared" si="2"/>
        <v>13.34</v>
      </c>
      <c r="I130" s="152">
        <f t="shared" si="2"/>
        <v>8.2799999999999994</v>
      </c>
      <c r="J130" s="152">
        <f t="shared" si="2"/>
        <v>0.31000000000000005</v>
      </c>
      <c r="K130" s="152">
        <f t="shared" si="2"/>
        <v>0.32</v>
      </c>
      <c r="L130" s="152">
        <f t="shared" si="2"/>
        <v>0.69000000000000006</v>
      </c>
      <c r="M130" s="153">
        <f t="shared" si="2"/>
        <v>0.39999999999999997</v>
      </c>
      <c r="N130" s="3"/>
    </row>
    <row r="131" spans="1:15" ht="21.2" customHeight="1">
      <c r="A131" s="46" t="s">
        <v>220</v>
      </c>
      <c r="B131" s="144">
        <f t="shared" ref="B131:M131" si="3">SUM(B109:B118)/10</f>
        <v>6.2200000000000006</v>
      </c>
      <c r="C131" s="147">
        <f t="shared" si="3"/>
        <v>2.66</v>
      </c>
      <c r="D131" s="147">
        <f t="shared" si="3"/>
        <v>4.0199999999999996</v>
      </c>
      <c r="E131" s="142">
        <f t="shared" si="3"/>
        <v>3.3199999999999994</v>
      </c>
      <c r="F131" s="142">
        <f t="shared" si="3"/>
        <v>1.23</v>
      </c>
      <c r="G131" s="142">
        <f t="shared" si="3"/>
        <v>11.959999999999999</v>
      </c>
      <c r="H131" s="142">
        <f t="shared" si="3"/>
        <v>2.1499999999999995</v>
      </c>
      <c r="I131" s="142">
        <f t="shared" si="3"/>
        <v>29.250000000000007</v>
      </c>
      <c r="J131" s="142">
        <f t="shared" si="3"/>
        <v>0.29999999999999993</v>
      </c>
      <c r="K131" s="142">
        <f t="shared" si="3"/>
        <v>0.67999999999999994</v>
      </c>
      <c r="L131" s="142">
        <f t="shared" si="3"/>
        <v>0.43</v>
      </c>
      <c r="M131" s="143">
        <f t="shared" si="3"/>
        <v>7.18</v>
      </c>
      <c r="N131" s="3"/>
    </row>
    <row r="132" spans="1:15" ht="21.2" customHeight="1">
      <c r="A132" s="46" t="s">
        <v>221</v>
      </c>
      <c r="B132" s="144">
        <f>SUM(B119:B129)/11</f>
        <v>0.86363636363636365</v>
      </c>
      <c r="C132" s="147">
        <f>SUM(C119:C129)/8</f>
        <v>3.2624999999999997</v>
      </c>
      <c r="D132" s="147">
        <f>SUM(D119:D129)/11</f>
        <v>11.109090909090908</v>
      </c>
      <c r="E132" s="142">
        <f>SUM(E119:E129)/10</f>
        <v>2.68</v>
      </c>
      <c r="F132" s="142">
        <f>SUM(F119:F129)/11</f>
        <v>2.6909090909090909</v>
      </c>
      <c r="G132" s="142">
        <f>SUM(G119:G129)/10</f>
        <v>12.27</v>
      </c>
      <c r="H132" s="142">
        <f>SUM(H119:H129)/11</f>
        <v>0.13636363636363635</v>
      </c>
      <c r="I132" s="142">
        <f>SUM(I119:I129)/11</f>
        <v>10.936363636363636</v>
      </c>
      <c r="J132" s="142">
        <f>SUM(J119:J129)/10</f>
        <v>0.48000000000000009</v>
      </c>
      <c r="K132" s="142">
        <f>SUM(K119:K129)/11</f>
        <v>0.49090909090909085</v>
      </c>
      <c r="L132" s="142">
        <f>SUM(L119:L129)/10</f>
        <v>0.29999999999999993</v>
      </c>
      <c r="M132" s="143">
        <f>SUM(M119:M129)/11</f>
        <v>6.254545454545454</v>
      </c>
      <c r="N132" s="3"/>
    </row>
    <row r="133" spans="1:15" ht="21.2" customHeight="1">
      <c r="A133" s="46" t="s">
        <v>222</v>
      </c>
      <c r="B133" s="144">
        <f>SUM(B99:B129)/31</f>
        <v>4.3483870967741929</v>
      </c>
      <c r="C133" s="147">
        <f>SUM(C99:C129)/28</f>
        <v>2.0392857142857141</v>
      </c>
      <c r="D133" s="147">
        <f>SUM(D99:D129)/31</f>
        <v>6.3387096774193559</v>
      </c>
      <c r="E133" s="142">
        <f>SUM(E99:E129)/30</f>
        <v>2.5466666666666673</v>
      </c>
      <c r="F133" s="142">
        <f>SUM(F99:F129)/31</f>
        <v>2.0032258064516131</v>
      </c>
      <c r="G133" s="142">
        <f>SUM(G99:G129)/30</f>
        <v>8.5466666666666686</v>
      </c>
      <c r="H133" s="142">
        <f>SUM(H99:H129)/31</f>
        <v>5.0451612903225804</v>
      </c>
      <c r="I133" s="142">
        <f>SUM(I99:I129)/31</f>
        <v>15.987096774193551</v>
      </c>
      <c r="J133" s="142">
        <f>SUM(J99:J129)/31</f>
        <v>0.35161290322580646</v>
      </c>
      <c r="K133" s="142">
        <f>SUM(K99:K129)/31</f>
        <v>0.49677419354838698</v>
      </c>
      <c r="L133" s="142">
        <f>SUM(L99:L129)/30</f>
        <v>0.47333333333333366</v>
      </c>
      <c r="M133" s="143">
        <f>SUM(M99:M129)/31</f>
        <v>4.6645161290322577</v>
      </c>
      <c r="N133" s="3"/>
      <c r="O133" s="154"/>
    </row>
    <row r="134" spans="1:15" ht="21.2" customHeight="1">
      <c r="A134" s="46" t="s">
        <v>223</v>
      </c>
      <c r="B134" s="144">
        <v>17.8</v>
      </c>
      <c r="C134" s="147">
        <v>3.9</v>
      </c>
      <c r="D134" s="147">
        <v>16.899999999999999</v>
      </c>
      <c r="E134" s="142">
        <v>4.2</v>
      </c>
      <c r="F134" s="142">
        <v>6.3</v>
      </c>
      <c r="G134" s="142">
        <v>22.6</v>
      </c>
      <c r="H134" s="142">
        <v>36.1</v>
      </c>
      <c r="I134" s="142">
        <v>33</v>
      </c>
      <c r="J134" s="142">
        <v>1.1000000000000001</v>
      </c>
      <c r="K134" s="142">
        <v>1</v>
      </c>
      <c r="L134" s="142">
        <v>0.9</v>
      </c>
      <c r="M134" s="143">
        <v>17.899999999999999</v>
      </c>
      <c r="N134" s="3"/>
    </row>
    <row r="135" spans="1:15" ht="21.2" customHeight="1">
      <c r="A135" s="12" t="s">
        <v>224</v>
      </c>
      <c r="B135" s="155">
        <v>0.6</v>
      </c>
      <c r="C135" s="40">
        <v>0</v>
      </c>
      <c r="D135" s="40">
        <v>3.1</v>
      </c>
      <c r="E135" s="149">
        <v>2.2000000000000002</v>
      </c>
      <c r="F135" s="149">
        <v>0.4</v>
      </c>
      <c r="G135" s="149">
        <v>0.3</v>
      </c>
      <c r="H135" s="149">
        <v>0</v>
      </c>
      <c r="I135" s="149">
        <v>0</v>
      </c>
      <c r="J135" s="149">
        <v>0</v>
      </c>
      <c r="K135" s="149">
        <v>0.2</v>
      </c>
      <c r="L135" s="149">
        <v>0.3</v>
      </c>
      <c r="M135" s="157">
        <v>0.3</v>
      </c>
      <c r="N135" s="3"/>
    </row>
    <row r="136" spans="1:15" ht="21.2" customHeight="1">
      <c r="A136" s="1"/>
      <c r="B136" s="147"/>
      <c r="C136" s="147"/>
      <c r="D136" s="147"/>
      <c r="E136" s="142"/>
      <c r="F136" s="142"/>
      <c r="G136" s="142"/>
      <c r="H136" s="142"/>
      <c r="I136" s="142"/>
      <c r="J136" s="142"/>
      <c r="K136" s="142"/>
      <c r="L136" s="142"/>
      <c r="M136" s="142"/>
      <c r="N136" s="3"/>
    </row>
    <row r="137" spans="1:15" ht="21.2" customHeight="1">
      <c r="A137" s="1"/>
      <c r="B137" s="147"/>
      <c r="C137" s="147"/>
      <c r="D137" s="147"/>
      <c r="E137" s="142"/>
      <c r="F137" s="142"/>
      <c r="G137" s="142"/>
      <c r="H137" s="142"/>
      <c r="I137" s="142"/>
      <c r="J137" s="142"/>
      <c r="K137" s="142"/>
      <c r="L137" s="142"/>
      <c r="M137" s="142"/>
      <c r="N137" s="3"/>
    </row>
    <row r="138" spans="1:15" ht="21.2" customHeight="1">
      <c r="A138" s="1"/>
      <c r="B138" s="147"/>
      <c r="C138" s="147"/>
      <c r="D138" s="147"/>
      <c r="E138" s="142"/>
      <c r="F138" s="142"/>
      <c r="G138" s="142"/>
      <c r="H138" s="142"/>
      <c r="I138" s="142"/>
      <c r="J138" s="142"/>
      <c r="K138" s="142"/>
      <c r="L138" s="142"/>
      <c r="M138" s="142"/>
      <c r="N138" s="3"/>
    </row>
    <row r="139" spans="1:15" ht="21.2" customHeight="1">
      <c r="A139" s="1"/>
      <c r="B139" s="147"/>
      <c r="C139" s="147"/>
      <c r="D139" s="147"/>
      <c r="E139" s="142"/>
      <c r="F139" s="142"/>
      <c r="G139" s="142"/>
      <c r="H139" s="142"/>
      <c r="I139" s="142"/>
      <c r="J139" s="142"/>
      <c r="K139" s="142"/>
      <c r="L139" s="142"/>
      <c r="M139" s="142"/>
      <c r="N139" s="3"/>
    </row>
    <row r="140" spans="1:15" ht="21.2" customHeight="1">
      <c r="A140" s="1"/>
      <c r="B140" s="147"/>
      <c r="C140" s="147"/>
      <c r="D140" s="147"/>
      <c r="E140" s="142"/>
      <c r="F140" s="142"/>
      <c r="G140" s="142"/>
      <c r="H140" s="142"/>
      <c r="I140" s="142"/>
      <c r="J140" s="142"/>
      <c r="K140" s="142"/>
      <c r="L140" s="142"/>
      <c r="M140" s="142"/>
      <c r="N140" s="3"/>
    </row>
    <row r="141" spans="1:15" ht="21.2" customHeight="1">
      <c r="A141" s="1"/>
      <c r="B141" s="147"/>
      <c r="C141" s="147"/>
      <c r="D141" s="147"/>
      <c r="E141" s="142"/>
      <c r="F141" s="159"/>
      <c r="G141" s="142"/>
      <c r="H141" s="142"/>
      <c r="I141" s="142"/>
      <c r="J141" s="142"/>
      <c r="K141" s="142"/>
      <c r="L141" s="142"/>
      <c r="M141" s="142"/>
      <c r="N141" s="3"/>
    </row>
    <row r="142" spans="1:15" ht="21.2" customHeight="1">
      <c r="A142" s="1" t="s">
        <v>229</v>
      </c>
      <c r="B142" s="183"/>
      <c r="C142" s="160"/>
      <c r="D142" s="160"/>
      <c r="E142" s="184"/>
      <c r="F142" s="184"/>
      <c r="G142" s="184"/>
      <c r="H142" s="184"/>
      <c r="I142" s="161"/>
      <c r="J142" s="161"/>
      <c r="K142" s="184"/>
      <c r="L142" s="184"/>
      <c r="M142" s="184"/>
      <c r="N142" s="3"/>
    </row>
    <row r="143" spans="1:15" ht="21.2" customHeight="1">
      <c r="A143" s="1"/>
      <c r="B143" s="1"/>
      <c r="C143" s="1"/>
      <c r="D143" s="1"/>
      <c r="E143" s="131"/>
      <c r="F143" s="130"/>
      <c r="G143" s="130" t="s">
        <v>230</v>
      </c>
      <c r="H143" s="130"/>
      <c r="I143" s="130"/>
      <c r="J143" s="131"/>
      <c r="K143" s="131"/>
      <c r="L143" s="131"/>
      <c r="M143" s="131"/>
      <c r="N143" s="3"/>
    </row>
    <row r="144" spans="1:15" ht="21.2" customHeight="1">
      <c r="A144" s="18" t="s">
        <v>159</v>
      </c>
      <c r="B144" s="4"/>
      <c r="C144" s="5"/>
      <c r="D144" s="5"/>
      <c r="E144" s="133"/>
      <c r="F144" s="163" t="s">
        <v>216</v>
      </c>
      <c r="G144" s="163"/>
      <c r="H144" s="163"/>
      <c r="I144" s="163"/>
      <c r="J144" s="133"/>
      <c r="K144" s="133"/>
      <c r="L144" s="133"/>
      <c r="M144" s="134"/>
      <c r="N144" s="3"/>
    </row>
    <row r="145" spans="1:14" ht="21.2" customHeight="1">
      <c r="A145" s="135"/>
      <c r="B145" s="136">
        <v>1</v>
      </c>
      <c r="C145" s="164">
        <v>2</v>
      </c>
      <c r="D145" s="164">
        <v>3</v>
      </c>
      <c r="E145" s="138">
        <v>4</v>
      </c>
      <c r="F145" s="138">
        <v>5</v>
      </c>
      <c r="G145" s="138">
        <v>6</v>
      </c>
      <c r="H145" s="138">
        <v>7</v>
      </c>
      <c r="I145" s="138">
        <v>8</v>
      </c>
      <c r="J145" s="138">
        <v>9</v>
      </c>
      <c r="K145" s="138">
        <v>10</v>
      </c>
      <c r="L145" s="138">
        <v>11</v>
      </c>
      <c r="M145" s="138">
        <v>12</v>
      </c>
      <c r="N145" s="3"/>
    </row>
    <row r="146" spans="1:14" ht="21.2" customHeight="1">
      <c r="A146" s="6">
        <v>1</v>
      </c>
      <c r="B146" s="139">
        <v>1.3</v>
      </c>
      <c r="C146" s="140" t="s">
        <v>217</v>
      </c>
      <c r="D146" s="140" t="s">
        <v>217</v>
      </c>
      <c r="E146" s="141" t="s">
        <v>217</v>
      </c>
      <c r="F146" s="141" t="s">
        <v>217</v>
      </c>
      <c r="G146" s="141" t="s">
        <v>217</v>
      </c>
      <c r="H146" s="142">
        <v>7.2</v>
      </c>
      <c r="I146" s="141" t="s">
        <v>217</v>
      </c>
      <c r="J146" s="141">
        <v>0.1</v>
      </c>
      <c r="K146" s="141" t="s">
        <v>217</v>
      </c>
      <c r="L146" s="141" t="s">
        <v>217</v>
      </c>
      <c r="M146" s="145" t="s">
        <v>217</v>
      </c>
      <c r="N146" s="3"/>
    </row>
    <row r="147" spans="1:14" ht="21.2" customHeight="1">
      <c r="A147" s="10">
        <v>2</v>
      </c>
      <c r="B147" s="144">
        <v>0.7</v>
      </c>
      <c r="C147" s="140" t="s">
        <v>217</v>
      </c>
      <c r="D147" s="140" t="s">
        <v>217</v>
      </c>
      <c r="E147" s="141" t="s">
        <v>217</v>
      </c>
      <c r="F147" s="141" t="s">
        <v>217</v>
      </c>
      <c r="G147" s="141" t="s">
        <v>217</v>
      </c>
      <c r="H147" s="141">
        <v>10.9</v>
      </c>
      <c r="I147" s="141" t="s">
        <v>217</v>
      </c>
      <c r="J147" s="141" t="s">
        <v>217</v>
      </c>
      <c r="K147" s="141" t="s">
        <v>217</v>
      </c>
      <c r="L147" s="141" t="s">
        <v>217</v>
      </c>
      <c r="M147" s="145" t="s">
        <v>217</v>
      </c>
      <c r="N147" s="3"/>
    </row>
    <row r="148" spans="1:14" ht="21.2" customHeight="1">
      <c r="A148" s="10">
        <v>3</v>
      </c>
      <c r="B148" s="144">
        <v>0.4</v>
      </c>
      <c r="C148" s="140" t="s">
        <v>217</v>
      </c>
      <c r="D148" s="140" t="s">
        <v>217</v>
      </c>
      <c r="E148" s="141" t="s">
        <v>217</v>
      </c>
      <c r="F148" s="141" t="s">
        <v>217</v>
      </c>
      <c r="G148" s="141" t="s">
        <v>217</v>
      </c>
      <c r="H148" s="142">
        <v>8.6</v>
      </c>
      <c r="I148" s="141" t="s">
        <v>217</v>
      </c>
      <c r="J148" s="141" t="s">
        <v>217</v>
      </c>
      <c r="K148" s="141" t="s">
        <v>217</v>
      </c>
      <c r="L148" s="141" t="s">
        <v>217</v>
      </c>
      <c r="M148" s="145" t="s">
        <v>217</v>
      </c>
      <c r="N148" s="3"/>
    </row>
    <row r="149" spans="1:14" ht="21.2" customHeight="1">
      <c r="A149" s="10">
        <v>4</v>
      </c>
      <c r="B149" s="144">
        <v>0.2</v>
      </c>
      <c r="C149" s="140" t="s">
        <v>217</v>
      </c>
      <c r="D149" s="140" t="s">
        <v>217</v>
      </c>
      <c r="E149" s="141" t="s">
        <v>217</v>
      </c>
      <c r="F149" s="141" t="s">
        <v>217</v>
      </c>
      <c r="G149" s="141" t="s">
        <v>217</v>
      </c>
      <c r="H149" s="142">
        <v>6.4</v>
      </c>
      <c r="I149" s="141" t="s">
        <v>217</v>
      </c>
      <c r="J149" s="141" t="s">
        <v>217</v>
      </c>
      <c r="K149" s="141" t="s">
        <v>217</v>
      </c>
      <c r="L149" s="141" t="s">
        <v>217</v>
      </c>
      <c r="M149" s="145" t="s">
        <v>217</v>
      </c>
      <c r="N149" s="3"/>
    </row>
    <row r="150" spans="1:14" ht="21.2" customHeight="1">
      <c r="A150" s="10">
        <v>5</v>
      </c>
      <c r="B150" s="144">
        <v>0.3</v>
      </c>
      <c r="C150" s="140" t="s">
        <v>217</v>
      </c>
      <c r="D150" s="140" t="s">
        <v>217</v>
      </c>
      <c r="E150" s="141" t="s">
        <v>217</v>
      </c>
      <c r="F150" s="141" t="s">
        <v>217</v>
      </c>
      <c r="G150" s="141" t="s">
        <v>217</v>
      </c>
      <c r="H150" s="142">
        <v>4.4000000000000004</v>
      </c>
      <c r="I150" s="141" t="s">
        <v>217</v>
      </c>
      <c r="J150" s="141" t="s">
        <v>217</v>
      </c>
      <c r="K150" s="141" t="s">
        <v>217</v>
      </c>
      <c r="L150" s="141" t="s">
        <v>217</v>
      </c>
      <c r="M150" s="145" t="s">
        <v>217</v>
      </c>
      <c r="N150" s="3"/>
    </row>
    <row r="151" spans="1:14" ht="21.2" customHeight="1">
      <c r="A151" s="10">
        <v>6</v>
      </c>
      <c r="B151" s="144">
        <v>0.2</v>
      </c>
      <c r="C151" s="140" t="s">
        <v>217</v>
      </c>
      <c r="D151" s="140" t="s">
        <v>217</v>
      </c>
      <c r="E151" s="141" t="s">
        <v>217</v>
      </c>
      <c r="F151" s="141" t="s">
        <v>217</v>
      </c>
      <c r="G151" s="141" t="s">
        <v>217</v>
      </c>
      <c r="H151" s="142">
        <v>2.4</v>
      </c>
      <c r="I151" s="141" t="s">
        <v>217</v>
      </c>
      <c r="J151" s="141" t="s">
        <v>217</v>
      </c>
      <c r="K151" s="141" t="s">
        <v>217</v>
      </c>
      <c r="L151" s="141" t="s">
        <v>217</v>
      </c>
      <c r="M151" s="145" t="s">
        <v>217</v>
      </c>
      <c r="N151" s="3"/>
    </row>
    <row r="152" spans="1:14" ht="21.2" customHeight="1">
      <c r="A152" s="10">
        <v>7</v>
      </c>
      <c r="B152" s="144">
        <v>0.5</v>
      </c>
      <c r="C152" s="140" t="s">
        <v>217</v>
      </c>
      <c r="D152" s="140" t="s">
        <v>217</v>
      </c>
      <c r="E152" s="141" t="s">
        <v>217</v>
      </c>
      <c r="F152" s="141" t="s">
        <v>217</v>
      </c>
      <c r="G152" s="141" t="s">
        <v>217</v>
      </c>
      <c r="H152" s="142">
        <v>1.1000000000000001</v>
      </c>
      <c r="I152" s="141" t="s">
        <v>217</v>
      </c>
      <c r="J152" s="141" t="s">
        <v>217</v>
      </c>
      <c r="K152" s="141" t="s">
        <v>217</v>
      </c>
      <c r="L152" s="141" t="s">
        <v>217</v>
      </c>
      <c r="M152" s="145" t="s">
        <v>217</v>
      </c>
      <c r="N152" s="3"/>
    </row>
    <row r="153" spans="1:14" ht="21.2" customHeight="1">
      <c r="A153" s="10">
        <v>8</v>
      </c>
      <c r="B153" s="144">
        <v>4.5</v>
      </c>
      <c r="C153" s="140" t="s">
        <v>217</v>
      </c>
      <c r="D153" s="140" t="s">
        <v>217</v>
      </c>
      <c r="E153" s="141">
        <v>0.1</v>
      </c>
      <c r="F153" s="141" t="s">
        <v>217</v>
      </c>
      <c r="G153" s="141" t="s">
        <v>217</v>
      </c>
      <c r="H153" s="142">
        <v>0.5</v>
      </c>
      <c r="I153" s="141" t="s">
        <v>217</v>
      </c>
      <c r="J153" s="141" t="s">
        <v>217</v>
      </c>
      <c r="K153" s="141" t="s">
        <v>217</v>
      </c>
      <c r="L153" s="141" t="s">
        <v>217</v>
      </c>
      <c r="M153" s="145" t="s">
        <v>217</v>
      </c>
      <c r="N153" s="3"/>
    </row>
    <row r="154" spans="1:14" ht="21.2" customHeight="1">
      <c r="A154" s="10">
        <v>9</v>
      </c>
      <c r="B154" s="144">
        <v>5.2</v>
      </c>
      <c r="C154" s="140" t="s">
        <v>217</v>
      </c>
      <c r="D154" s="140" t="s">
        <v>217</v>
      </c>
      <c r="E154" s="142">
        <v>0</v>
      </c>
      <c r="F154" s="141" t="s">
        <v>217</v>
      </c>
      <c r="G154" s="141" t="s">
        <v>217</v>
      </c>
      <c r="H154" s="142">
        <v>0.2</v>
      </c>
      <c r="I154" s="141" t="s">
        <v>217</v>
      </c>
      <c r="J154" s="141" t="s">
        <v>217</v>
      </c>
      <c r="K154" s="141" t="s">
        <v>217</v>
      </c>
      <c r="L154" s="141" t="s">
        <v>217</v>
      </c>
      <c r="M154" s="145" t="s">
        <v>217</v>
      </c>
      <c r="N154" s="3"/>
    </row>
    <row r="155" spans="1:14" ht="21.2" customHeight="1">
      <c r="A155" s="47">
        <v>10</v>
      </c>
      <c r="B155" s="146">
        <v>9.1</v>
      </c>
      <c r="C155" s="140" t="s">
        <v>217</v>
      </c>
      <c r="D155" s="140" t="s">
        <v>217</v>
      </c>
      <c r="E155" s="141" t="s">
        <v>217</v>
      </c>
      <c r="F155" s="141" t="s">
        <v>217</v>
      </c>
      <c r="G155" s="141" t="s">
        <v>217</v>
      </c>
      <c r="H155" s="142">
        <v>0</v>
      </c>
      <c r="I155" s="141" t="s">
        <v>217</v>
      </c>
      <c r="J155" s="141" t="s">
        <v>217</v>
      </c>
      <c r="K155" s="141" t="s">
        <v>217</v>
      </c>
      <c r="L155" s="141" t="s">
        <v>217</v>
      </c>
      <c r="M155" s="145" t="s">
        <v>217</v>
      </c>
      <c r="N155" s="3"/>
    </row>
    <row r="156" spans="1:14" ht="21.2" customHeight="1">
      <c r="A156" s="47">
        <v>11</v>
      </c>
      <c r="B156" s="146">
        <v>11</v>
      </c>
      <c r="C156" s="140" t="s">
        <v>217</v>
      </c>
      <c r="D156" s="140" t="s">
        <v>217</v>
      </c>
      <c r="E156" s="141" t="s">
        <v>217</v>
      </c>
      <c r="F156" s="141" t="s">
        <v>217</v>
      </c>
      <c r="G156" s="141" t="s">
        <v>217</v>
      </c>
      <c r="H156" s="141" t="s">
        <v>217</v>
      </c>
      <c r="I156" s="141" t="s">
        <v>217</v>
      </c>
      <c r="J156" s="141" t="s">
        <v>217</v>
      </c>
      <c r="K156" s="141" t="s">
        <v>217</v>
      </c>
      <c r="L156" s="141" t="s">
        <v>217</v>
      </c>
      <c r="M156" s="145" t="s">
        <v>217</v>
      </c>
      <c r="N156" s="3"/>
    </row>
    <row r="157" spans="1:14" ht="21.2" customHeight="1">
      <c r="A157" s="47">
        <v>12</v>
      </c>
      <c r="B157" s="144">
        <v>6.7</v>
      </c>
      <c r="C157" s="140" t="s">
        <v>217</v>
      </c>
      <c r="D157" s="140" t="s">
        <v>217</v>
      </c>
      <c r="E157" s="141" t="s">
        <v>217</v>
      </c>
      <c r="F157" s="141" t="s">
        <v>217</v>
      </c>
      <c r="G157" s="141" t="s">
        <v>217</v>
      </c>
      <c r="H157" s="141" t="s">
        <v>217</v>
      </c>
      <c r="I157" s="141" t="s">
        <v>217</v>
      </c>
      <c r="J157" s="141" t="s">
        <v>217</v>
      </c>
      <c r="K157" s="141" t="s">
        <v>217</v>
      </c>
      <c r="L157" s="141" t="s">
        <v>217</v>
      </c>
      <c r="M157" s="145" t="s">
        <v>217</v>
      </c>
      <c r="N157" s="3"/>
    </row>
    <row r="158" spans="1:14" ht="21.2" customHeight="1">
      <c r="A158" s="47">
        <v>13</v>
      </c>
      <c r="B158" s="144">
        <v>3.9</v>
      </c>
      <c r="C158" s="140" t="s">
        <v>217</v>
      </c>
      <c r="D158" s="140" t="s">
        <v>217</v>
      </c>
      <c r="E158" s="141" t="s">
        <v>217</v>
      </c>
      <c r="F158" s="141" t="s">
        <v>217</v>
      </c>
      <c r="G158" s="142">
        <v>3.7</v>
      </c>
      <c r="H158" s="141" t="s">
        <v>217</v>
      </c>
      <c r="I158" s="141" t="s">
        <v>217</v>
      </c>
      <c r="J158" s="141" t="s">
        <v>217</v>
      </c>
      <c r="K158" s="141" t="s">
        <v>217</v>
      </c>
      <c r="L158" s="141" t="s">
        <v>217</v>
      </c>
      <c r="M158" s="143">
        <v>0</v>
      </c>
      <c r="N158" s="3"/>
    </row>
    <row r="159" spans="1:14" ht="21.2" customHeight="1">
      <c r="A159" s="47">
        <v>14</v>
      </c>
      <c r="B159" s="144">
        <v>1.9</v>
      </c>
      <c r="C159" s="140" t="s">
        <v>217</v>
      </c>
      <c r="D159" s="140" t="s">
        <v>217</v>
      </c>
      <c r="E159" s="141" t="s">
        <v>217</v>
      </c>
      <c r="F159" s="142">
        <v>1</v>
      </c>
      <c r="G159" s="141">
        <v>19.399999999999999</v>
      </c>
      <c r="H159" s="141" t="s">
        <v>217</v>
      </c>
      <c r="I159" s="141" t="s">
        <v>217</v>
      </c>
      <c r="J159" s="141" t="s">
        <v>217</v>
      </c>
      <c r="K159" s="141" t="s">
        <v>217</v>
      </c>
      <c r="L159" s="141" t="s">
        <v>217</v>
      </c>
      <c r="M159" s="143">
        <v>1.8</v>
      </c>
      <c r="N159" s="3"/>
    </row>
    <row r="160" spans="1:14" ht="21.2" customHeight="1">
      <c r="A160" s="47">
        <v>15</v>
      </c>
      <c r="B160" s="144">
        <v>0.4</v>
      </c>
      <c r="C160" s="140" t="s">
        <v>217</v>
      </c>
      <c r="D160" s="140" t="s">
        <v>217</v>
      </c>
      <c r="E160" s="141" t="s">
        <v>217</v>
      </c>
      <c r="F160" s="141" t="s">
        <v>217</v>
      </c>
      <c r="G160" s="141">
        <v>4.4000000000000004</v>
      </c>
      <c r="H160" s="141" t="s">
        <v>217</v>
      </c>
      <c r="I160" s="141" t="s">
        <v>217</v>
      </c>
      <c r="J160" s="141" t="s">
        <v>217</v>
      </c>
      <c r="K160" s="141" t="s">
        <v>217</v>
      </c>
      <c r="L160" s="141" t="s">
        <v>217</v>
      </c>
      <c r="M160" s="143">
        <v>1.3</v>
      </c>
      <c r="N160" s="3"/>
    </row>
    <row r="161" spans="1:14" ht="21.2" customHeight="1">
      <c r="A161" s="47">
        <v>16</v>
      </c>
      <c r="B161" s="144">
        <v>0.1</v>
      </c>
      <c r="C161" s="140" t="s">
        <v>217</v>
      </c>
      <c r="D161" s="140" t="s">
        <v>217</v>
      </c>
      <c r="E161" s="141" t="s">
        <v>217</v>
      </c>
      <c r="F161" s="141" t="s">
        <v>217</v>
      </c>
      <c r="G161" s="142">
        <v>1.7</v>
      </c>
      <c r="H161" s="141" t="s">
        <v>217</v>
      </c>
      <c r="I161" s="141" t="s">
        <v>217</v>
      </c>
      <c r="J161" s="141" t="s">
        <v>217</v>
      </c>
      <c r="K161" s="141" t="s">
        <v>217</v>
      </c>
      <c r="L161" s="141" t="s">
        <v>217</v>
      </c>
      <c r="M161" s="143">
        <v>1.2</v>
      </c>
      <c r="N161" s="3"/>
    </row>
    <row r="162" spans="1:14" ht="21.2" customHeight="1">
      <c r="A162" s="47">
        <v>17</v>
      </c>
      <c r="B162" s="144">
        <v>0</v>
      </c>
      <c r="C162" s="140" t="s">
        <v>217</v>
      </c>
      <c r="D162" s="140" t="s">
        <v>217</v>
      </c>
      <c r="E162" s="141" t="s">
        <v>217</v>
      </c>
      <c r="F162" s="141" t="s">
        <v>217</v>
      </c>
      <c r="G162" s="142">
        <v>1.1000000000000001</v>
      </c>
      <c r="H162" s="141" t="s">
        <v>217</v>
      </c>
      <c r="I162" s="141" t="s">
        <v>217</v>
      </c>
      <c r="J162" s="141" t="s">
        <v>217</v>
      </c>
      <c r="K162" s="141" t="s">
        <v>217</v>
      </c>
      <c r="L162" s="141" t="s">
        <v>217</v>
      </c>
      <c r="M162" s="143">
        <v>1.2</v>
      </c>
      <c r="N162" s="3"/>
    </row>
    <row r="163" spans="1:14" ht="21.2" customHeight="1">
      <c r="A163" s="47">
        <v>18</v>
      </c>
      <c r="B163" s="140" t="s">
        <v>217</v>
      </c>
      <c r="C163" s="140" t="s">
        <v>217</v>
      </c>
      <c r="D163" s="140" t="s">
        <v>217</v>
      </c>
      <c r="E163" s="141" t="s">
        <v>217</v>
      </c>
      <c r="F163" s="141" t="s">
        <v>217</v>
      </c>
      <c r="G163" s="142">
        <v>1.1000000000000001</v>
      </c>
      <c r="H163" s="141" t="s">
        <v>217</v>
      </c>
      <c r="I163" s="141" t="s">
        <v>217</v>
      </c>
      <c r="J163" s="141" t="s">
        <v>217</v>
      </c>
      <c r="K163" s="141" t="s">
        <v>217</v>
      </c>
      <c r="L163" s="141" t="s">
        <v>217</v>
      </c>
      <c r="M163" s="143">
        <v>1.3</v>
      </c>
      <c r="N163" s="3"/>
    </row>
    <row r="164" spans="1:14" ht="21.2" customHeight="1">
      <c r="A164" s="47">
        <v>19</v>
      </c>
      <c r="B164" s="140" t="s">
        <v>217</v>
      </c>
      <c r="C164" s="140" t="s">
        <v>217</v>
      </c>
      <c r="D164" s="140" t="s">
        <v>217</v>
      </c>
      <c r="E164" s="141" t="s">
        <v>217</v>
      </c>
      <c r="F164" s="141" t="s">
        <v>217</v>
      </c>
      <c r="G164" s="142">
        <v>2.4</v>
      </c>
      <c r="H164" s="141" t="s">
        <v>217</v>
      </c>
      <c r="I164" s="141" t="s">
        <v>217</v>
      </c>
      <c r="J164" s="141" t="s">
        <v>217</v>
      </c>
      <c r="K164" s="141" t="s">
        <v>217</v>
      </c>
      <c r="L164" s="141" t="s">
        <v>217</v>
      </c>
      <c r="M164" s="143">
        <v>3.3</v>
      </c>
      <c r="N164" s="3"/>
    </row>
    <row r="165" spans="1:14" ht="21.2" customHeight="1">
      <c r="A165" s="47">
        <v>20</v>
      </c>
      <c r="B165" s="140" t="s">
        <v>217</v>
      </c>
      <c r="C165" s="140" t="s">
        <v>217</v>
      </c>
      <c r="D165" s="140" t="s">
        <v>217</v>
      </c>
      <c r="E165" s="141" t="s">
        <v>217</v>
      </c>
      <c r="F165" s="141" t="s">
        <v>217</v>
      </c>
      <c r="G165" s="142">
        <v>5.3</v>
      </c>
      <c r="H165" s="141" t="s">
        <v>217</v>
      </c>
      <c r="I165" s="141" t="s">
        <v>217</v>
      </c>
      <c r="J165" s="141" t="s">
        <v>217</v>
      </c>
      <c r="K165" s="142">
        <v>0</v>
      </c>
      <c r="L165" s="141" t="s">
        <v>217</v>
      </c>
      <c r="M165" s="145">
        <v>4.4000000000000004</v>
      </c>
      <c r="N165" s="3"/>
    </row>
    <row r="166" spans="1:14" ht="21.2" customHeight="1">
      <c r="A166" s="47">
        <v>21</v>
      </c>
      <c r="B166" s="140" t="s">
        <v>217</v>
      </c>
      <c r="C166" s="140" t="s">
        <v>217</v>
      </c>
      <c r="D166" s="147">
        <v>0</v>
      </c>
      <c r="E166" s="141" t="s">
        <v>217</v>
      </c>
      <c r="F166" s="141" t="s">
        <v>217</v>
      </c>
      <c r="G166" s="142">
        <v>1.8</v>
      </c>
      <c r="H166" s="141" t="s">
        <v>217</v>
      </c>
      <c r="I166" s="141" t="s">
        <v>217</v>
      </c>
      <c r="J166" s="141" t="s">
        <v>217</v>
      </c>
      <c r="K166" s="141">
        <v>0.5</v>
      </c>
      <c r="L166" s="141" t="s">
        <v>217</v>
      </c>
      <c r="M166" s="143">
        <v>3.6</v>
      </c>
      <c r="N166" s="3"/>
    </row>
    <row r="167" spans="1:14" ht="21.2" customHeight="1">
      <c r="A167" s="47">
        <v>22</v>
      </c>
      <c r="B167" s="140" t="s">
        <v>217</v>
      </c>
      <c r="C167" s="140" t="s">
        <v>217</v>
      </c>
      <c r="D167" s="147">
        <v>1.3</v>
      </c>
      <c r="E167" s="141" t="s">
        <v>217</v>
      </c>
      <c r="F167" s="142">
        <v>1.2</v>
      </c>
      <c r="G167" s="142">
        <v>1.8</v>
      </c>
      <c r="H167" s="141" t="s">
        <v>217</v>
      </c>
      <c r="I167" s="141" t="s">
        <v>217</v>
      </c>
      <c r="J167" s="141" t="s">
        <v>217</v>
      </c>
      <c r="K167" s="142">
        <v>0.1</v>
      </c>
      <c r="L167" s="141" t="s">
        <v>217</v>
      </c>
      <c r="M167" s="143">
        <v>2.2999999999999998</v>
      </c>
      <c r="N167" s="3"/>
    </row>
    <row r="168" spans="1:14" ht="21.2" customHeight="1">
      <c r="A168" s="47">
        <v>23</v>
      </c>
      <c r="B168" s="140" t="s">
        <v>217</v>
      </c>
      <c r="C168" s="140" t="s">
        <v>217</v>
      </c>
      <c r="D168" s="140">
        <v>4.9000000000000004</v>
      </c>
      <c r="E168" s="141" t="s">
        <v>217</v>
      </c>
      <c r="F168" s="142">
        <v>0.8</v>
      </c>
      <c r="G168" s="142">
        <v>3.9</v>
      </c>
      <c r="H168" s="141" t="s">
        <v>217</v>
      </c>
      <c r="I168" s="141" t="s">
        <v>217</v>
      </c>
      <c r="J168" s="141" t="s">
        <v>217</v>
      </c>
      <c r="K168" s="141" t="s">
        <v>217</v>
      </c>
      <c r="L168" s="141" t="s">
        <v>217</v>
      </c>
      <c r="M168" s="143">
        <v>1.8</v>
      </c>
      <c r="N168" s="3"/>
    </row>
    <row r="169" spans="1:14" ht="21.2" customHeight="1">
      <c r="A169" s="47">
        <v>24</v>
      </c>
      <c r="B169" s="140" t="s">
        <v>217</v>
      </c>
      <c r="C169" s="140" t="s">
        <v>217</v>
      </c>
      <c r="D169" s="147">
        <v>6.2</v>
      </c>
      <c r="E169" s="141" t="s">
        <v>217</v>
      </c>
      <c r="F169" s="142">
        <v>0</v>
      </c>
      <c r="G169" s="142">
        <v>5.5</v>
      </c>
      <c r="H169" s="141" t="s">
        <v>217</v>
      </c>
      <c r="I169" s="141" t="s">
        <v>217</v>
      </c>
      <c r="J169" s="141" t="s">
        <v>217</v>
      </c>
      <c r="K169" s="141" t="s">
        <v>217</v>
      </c>
      <c r="L169" s="141" t="s">
        <v>217</v>
      </c>
      <c r="M169" s="143">
        <v>1.1000000000000001</v>
      </c>
      <c r="N169" s="3"/>
    </row>
    <row r="170" spans="1:14" ht="21.2" customHeight="1">
      <c r="A170" s="47">
        <v>25</v>
      </c>
      <c r="B170" s="140" t="s">
        <v>217</v>
      </c>
      <c r="C170" s="140" t="s">
        <v>217</v>
      </c>
      <c r="D170" s="147">
        <v>4.4000000000000004</v>
      </c>
      <c r="E170" s="141" t="s">
        <v>217</v>
      </c>
      <c r="F170" s="141" t="s">
        <v>217</v>
      </c>
      <c r="G170" s="142">
        <v>7</v>
      </c>
      <c r="H170" s="141" t="s">
        <v>217</v>
      </c>
      <c r="I170" s="141" t="s">
        <v>217</v>
      </c>
      <c r="J170" s="141" t="s">
        <v>217</v>
      </c>
      <c r="K170" s="141" t="s">
        <v>217</v>
      </c>
      <c r="L170" s="141" t="s">
        <v>217</v>
      </c>
      <c r="M170" s="143">
        <v>0.8</v>
      </c>
      <c r="N170" s="3"/>
    </row>
    <row r="171" spans="1:14" ht="21.2" customHeight="1">
      <c r="A171" s="47">
        <v>26</v>
      </c>
      <c r="B171" s="140" t="s">
        <v>217</v>
      </c>
      <c r="C171" s="140" t="s">
        <v>217</v>
      </c>
      <c r="D171" s="147">
        <v>2.6</v>
      </c>
      <c r="E171" s="141" t="s">
        <v>217</v>
      </c>
      <c r="F171" s="141" t="s">
        <v>217</v>
      </c>
      <c r="G171" s="142">
        <v>3.6</v>
      </c>
      <c r="H171" s="141" t="s">
        <v>217</v>
      </c>
      <c r="I171" s="141" t="s">
        <v>217</v>
      </c>
      <c r="J171" s="141" t="s">
        <v>217</v>
      </c>
      <c r="K171" s="141" t="s">
        <v>217</v>
      </c>
      <c r="L171" s="141" t="s">
        <v>217</v>
      </c>
      <c r="M171" s="143">
        <v>0.5</v>
      </c>
      <c r="N171" s="3"/>
    </row>
    <row r="172" spans="1:14" ht="21.2" customHeight="1">
      <c r="A172" s="47">
        <v>27</v>
      </c>
      <c r="B172" s="140" t="s">
        <v>217</v>
      </c>
      <c r="C172" s="140" t="s">
        <v>217</v>
      </c>
      <c r="D172" s="147">
        <v>1.3</v>
      </c>
      <c r="E172" s="141" t="s">
        <v>217</v>
      </c>
      <c r="F172" s="141" t="s">
        <v>217</v>
      </c>
      <c r="G172" s="142">
        <v>2.2000000000000002</v>
      </c>
      <c r="H172" s="141" t="s">
        <v>217</v>
      </c>
      <c r="I172" s="142">
        <v>0.2</v>
      </c>
      <c r="J172" s="141" t="s">
        <v>217</v>
      </c>
      <c r="K172" s="141" t="s">
        <v>217</v>
      </c>
      <c r="L172" s="141" t="s">
        <v>217</v>
      </c>
      <c r="M172" s="143">
        <v>0.4</v>
      </c>
      <c r="N172" s="3"/>
    </row>
    <row r="173" spans="1:14" ht="21.2" customHeight="1">
      <c r="A173" s="47">
        <v>28</v>
      </c>
      <c r="B173" s="140" t="s">
        <v>217</v>
      </c>
      <c r="C173" s="140" t="s">
        <v>217</v>
      </c>
      <c r="D173" s="147">
        <v>0.6</v>
      </c>
      <c r="E173" s="141" t="s">
        <v>217</v>
      </c>
      <c r="F173" s="141" t="s">
        <v>217</v>
      </c>
      <c r="G173" s="142">
        <v>1.4</v>
      </c>
      <c r="H173" s="141" t="s">
        <v>217</v>
      </c>
      <c r="I173" s="141">
        <v>1.9</v>
      </c>
      <c r="J173" s="141" t="s">
        <v>217</v>
      </c>
      <c r="K173" s="141" t="s">
        <v>217</v>
      </c>
      <c r="L173" s="141" t="s">
        <v>217</v>
      </c>
      <c r="M173" s="143">
        <v>0.3</v>
      </c>
      <c r="N173" s="3"/>
    </row>
    <row r="174" spans="1:14" ht="21.2" customHeight="1">
      <c r="A174" s="47">
        <v>29</v>
      </c>
      <c r="B174" s="140" t="s">
        <v>217</v>
      </c>
      <c r="C174" s="147"/>
      <c r="D174" s="147">
        <v>0.2</v>
      </c>
      <c r="E174" s="141" t="s">
        <v>217</v>
      </c>
      <c r="F174" s="141" t="s">
        <v>217</v>
      </c>
      <c r="G174" s="142">
        <v>0.7</v>
      </c>
      <c r="H174" s="141" t="s">
        <v>217</v>
      </c>
      <c r="I174" s="142">
        <v>2.8</v>
      </c>
      <c r="J174" s="141" t="s">
        <v>217</v>
      </c>
      <c r="K174" s="141" t="s">
        <v>217</v>
      </c>
      <c r="L174" s="141" t="s">
        <v>217</v>
      </c>
      <c r="M174" s="143">
        <v>0.2</v>
      </c>
      <c r="N174" s="3"/>
    </row>
    <row r="175" spans="1:14" ht="21.2" customHeight="1">
      <c r="A175" s="47">
        <v>30</v>
      </c>
      <c r="B175" s="140" t="s">
        <v>217</v>
      </c>
      <c r="C175" s="147"/>
      <c r="D175" s="147">
        <v>0.1</v>
      </c>
      <c r="E175" s="141" t="s">
        <v>217</v>
      </c>
      <c r="F175" s="141" t="s">
        <v>217</v>
      </c>
      <c r="G175" s="142">
        <v>5.6</v>
      </c>
      <c r="H175" s="141" t="s">
        <v>217</v>
      </c>
      <c r="I175" s="142">
        <v>1.5</v>
      </c>
      <c r="J175" s="141" t="s">
        <v>217</v>
      </c>
      <c r="K175" s="141" t="s">
        <v>217</v>
      </c>
      <c r="L175" s="142" t="s">
        <v>219</v>
      </c>
      <c r="M175" s="143">
        <v>0.1</v>
      </c>
      <c r="N175" s="3"/>
    </row>
    <row r="176" spans="1:14" ht="21.2" customHeight="1">
      <c r="A176" s="148">
        <v>31</v>
      </c>
      <c r="B176" s="140" t="s">
        <v>217</v>
      </c>
      <c r="C176" s="40"/>
      <c r="D176" s="147">
        <v>0</v>
      </c>
      <c r="E176" s="149"/>
      <c r="F176" s="141" t="s">
        <v>217</v>
      </c>
      <c r="G176" s="149"/>
      <c r="H176" s="141" t="s">
        <v>217</v>
      </c>
      <c r="I176" s="142">
        <v>0.5</v>
      </c>
      <c r="J176" s="141" t="s">
        <v>217</v>
      </c>
      <c r="K176" s="141" t="s">
        <v>217</v>
      </c>
      <c r="L176" s="142"/>
      <c r="M176" s="143">
        <v>0.5</v>
      </c>
      <c r="N176" s="3"/>
    </row>
    <row r="177" spans="1:15" ht="21.2" customHeight="1">
      <c r="A177" s="46" t="s">
        <v>218</v>
      </c>
      <c r="B177" s="139">
        <f>SUM(B146:B155)/10</f>
        <v>2.2399999999999998</v>
      </c>
      <c r="C177" s="151" t="s">
        <v>219</v>
      </c>
      <c r="D177" s="151" t="s">
        <v>219</v>
      </c>
      <c r="E177" s="152">
        <f>SUM(E146:E155)/10</f>
        <v>0.01</v>
      </c>
      <c r="F177" s="152" t="s">
        <v>219</v>
      </c>
      <c r="G177" s="152" t="s">
        <v>219</v>
      </c>
      <c r="H177" s="152">
        <f>SUM(H146:H155)/10</f>
        <v>4.17</v>
      </c>
      <c r="I177" s="152" t="s">
        <v>219</v>
      </c>
      <c r="J177" s="152">
        <f>SUM(J146:J155)/10</f>
        <v>0.01</v>
      </c>
      <c r="K177" s="152" t="s">
        <v>219</v>
      </c>
      <c r="L177" s="152" t="s">
        <v>219</v>
      </c>
      <c r="M177" s="153" t="s">
        <v>219</v>
      </c>
      <c r="N177" s="3"/>
    </row>
    <row r="178" spans="1:15" ht="21.2" customHeight="1">
      <c r="A178" s="46" t="s">
        <v>220</v>
      </c>
      <c r="B178" s="144">
        <f>SUM(B156:B165)/10</f>
        <v>2.3999999999999995</v>
      </c>
      <c r="C178" s="147" t="s">
        <v>219</v>
      </c>
      <c r="D178" s="147" t="s">
        <v>219</v>
      </c>
      <c r="E178" s="142" t="s">
        <v>219</v>
      </c>
      <c r="F178" s="142">
        <f>SUM(F156:F165)/10</f>
        <v>0.1</v>
      </c>
      <c r="G178" s="142">
        <f>SUM(G156:G165)/10</f>
        <v>3.91</v>
      </c>
      <c r="H178" s="142" t="s">
        <v>219</v>
      </c>
      <c r="I178" s="142" t="s">
        <v>219</v>
      </c>
      <c r="J178" s="142" t="s">
        <v>219</v>
      </c>
      <c r="K178" s="142">
        <f>SUM(K156:K165)/10</f>
        <v>0</v>
      </c>
      <c r="L178" s="142" t="s">
        <v>219</v>
      </c>
      <c r="M178" s="143">
        <f>SUM(M156:M165)/10</f>
        <v>1.45</v>
      </c>
      <c r="N178" s="3"/>
    </row>
    <row r="179" spans="1:15" ht="21.2" customHeight="1">
      <c r="A179" s="46" t="s">
        <v>221</v>
      </c>
      <c r="B179" s="144" t="s">
        <v>219</v>
      </c>
      <c r="C179" s="147" t="s">
        <v>219</v>
      </c>
      <c r="D179" s="147">
        <f>SUM(D166:D176)/11</f>
        <v>1.9636363636363641</v>
      </c>
      <c r="E179" s="142" t="s">
        <v>219</v>
      </c>
      <c r="F179" s="142">
        <f>SUM(F166:F176)/11</f>
        <v>0.18181818181818182</v>
      </c>
      <c r="G179" s="142">
        <f>SUM(G166:G176)/10</f>
        <v>3.35</v>
      </c>
      <c r="H179" s="142" t="s">
        <v>219</v>
      </c>
      <c r="I179" s="142">
        <f>SUM(I166:I176)/11</f>
        <v>0.62727272727272732</v>
      </c>
      <c r="J179" s="142" t="s">
        <v>219</v>
      </c>
      <c r="K179" s="142">
        <f>SUM(K166:K176)/11</f>
        <v>5.4545454545454543E-2</v>
      </c>
      <c r="L179" s="142" t="s">
        <v>219</v>
      </c>
      <c r="M179" s="143">
        <f>SUM(M166:M176)/11</f>
        <v>1.0545454545454547</v>
      </c>
      <c r="N179" s="3"/>
    </row>
    <row r="180" spans="1:15" ht="21.2" customHeight="1">
      <c r="A180" s="46" t="s">
        <v>222</v>
      </c>
      <c r="B180" s="144">
        <f>SUM(B146:B176)/31</f>
        <v>1.4967741935483871</v>
      </c>
      <c r="C180" s="147" t="s">
        <v>219</v>
      </c>
      <c r="D180" s="147">
        <f>SUM(D146:D176)/31</f>
        <v>0.69677419354838721</v>
      </c>
      <c r="E180" s="142">
        <f>SUM(E146:E176)/30</f>
        <v>3.3333333333333335E-3</v>
      </c>
      <c r="F180" s="142">
        <f>SUM(F146:F176)/31</f>
        <v>9.6774193548387094E-2</v>
      </c>
      <c r="G180" s="142">
        <f>SUM(G146:G176)/30</f>
        <v>2.42</v>
      </c>
      <c r="H180" s="142">
        <f>SUM(H146:H176)/31</f>
        <v>1.3451612903225807</v>
      </c>
      <c r="I180" s="142">
        <f>SUM(I146:I176)/31</f>
        <v>0.22258064516129034</v>
      </c>
      <c r="J180" s="142">
        <f>SUM(J146:J176)/30</f>
        <v>3.3333333333333335E-3</v>
      </c>
      <c r="K180" s="142">
        <f>SUM(K146:K176)/31</f>
        <v>1.935483870967742E-2</v>
      </c>
      <c r="L180" s="142" t="s">
        <v>219</v>
      </c>
      <c r="M180" s="143">
        <f>SUM(M146:M176)/31</f>
        <v>0.84193548387096795</v>
      </c>
      <c r="N180" s="185"/>
      <c r="O180" s="154"/>
    </row>
    <row r="181" spans="1:15" ht="21.2" customHeight="1">
      <c r="A181" s="46" t="s">
        <v>223</v>
      </c>
      <c r="B181" s="144">
        <v>12.8</v>
      </c>
      <c r="C181" s="147" t="s">
        <v>219</v>
      </c>
      <c r="D181" s="147">
        <v>13.7</v>
      </c>
      <c r="E181" s="142">
        <v>0.2</v>
      </c>
      <c r="F181" s="142">
        <v>3</v>
      </c>
      <c r="G181" s="142">
        <v>19.399999999999999</v>
      </c>
      <c r="H181" s="142">
        <v>14.5</v>
      </c>
      <c r="I181" s="142">
        <v>3.4</v>
      </c>
      <c r="J181" s="142">
        <v>0.2</v>
      </c>
      <c r="K181" s="142">
        <v>1.2</v>
      </c>
      <c r="L181" s="142" t="s">
        <v>219</v>
      </c>
      <c r="M181" s="143">
        <v>4.5</v>
      </c>
      <c r="N181" s="3"/>
    </row>
    <row r="182" spans="1:15" ht="21.2" customHeight="1">
      <c r="A182" s="12" t="s">
        <v>224</v>
      </c>
      <c r="B182" s="155" t="s">
        <v>219</v>
      </c>
      <c r="C182" s="40" t="s">
        <v>219</v>
      </c>
      <c r="D182" s="40" t="s">
        <v>219</v>
      </c>
      <c r="E182" s="149" t="s">
        <v>219</v>
      </c>
      <c r="F182" s="149" t="s">
        <v>219</v>
      </c>
      <c r="G182" s="149" t="s">
        <v>219</v>
      </c>
      <c r="H182" s="149" t="s">
        <v>219</v>
      </c>
      <c r="I182" s="149" t="s">
        <v>219</v>
      </c>
      <c r="J182" s="149" t="s">
        <v>219</v>
      </c>
      <c r="K182" s="149" t="s">
        <v>219</v>
      </c>
      <c r="L182" s="149" t="s">
        <v>219</v>
      </c>
      <c r="M182" s="157" t="s">
        <v>219</v>
      </c>
      <c r="N182" s="3"/>
    </row>
    <row r="183" spans="1:15" ht="21.2" customHeight="1">
      <c r="A183" s="1"/>
      <c r="B183" s="147"/>
      <c r="C183" s="147"/>
      <c r="D183" s="147"/>
      <c r="E183" s="142"/>
      <c r="F183" s="142"/>
      <c r="G183" s="142"/>
      <c r="H183" s="142"/>
      <c r="I183" s="142"/>
      <c r="J183" s="142"/>
      <c r="K183" s="142"/>
      <c r="L183" s="142"/>
      <c r="M183" s="142"/>
      <c r="N183" s="3"/>
    </row>
    <row r="184" spans="1:15" ht="21.2" customHeight="1">
      <c r="A184" s="1"/>
      <c r="B184" s="147"/>
      <c r="C184" s="147"/>
      <c r="D184" s="147"/>
      <c r="E184" s="142"/>
      <c r="F184" s="142"/>
      <c r="G184" s="142"/>
      <c r="H184" s="142"/>
      <c r="I184" s="142"/>
      <c r="J184" s="142"/>
      <c r="K184" s="142"/>
      <c r="L184" s="142"/>
      <c r="M184" s="142"/>
      <c r="N184" s="3"/>
    </row>
    <row r="185" spans="1:15" ht="21.2" customHeight="1">
      <c r="A185" s="1"/>
      <c r="B185" s="147"/>
      <c r="C185" s="147"/>
      <c r="D185" s="147"/>
      <c r="E185" s="142"/>
      <c r="F185" s="142"/>
      <c r="G185" s="142"/>
      <c r="H185" s="142"/>
      <c r="I185" s="142"/>
      <c r="J185" s="142"/>
      <c r="K185" s="142"/>
      <c r="L185" s="142"/>
      <c r="M185" s="142"/>
      <c r="N185" s="3"/>
    </row>
    <row r="186" spans="1:15" ht="21.2" customHeight="1">
      <c r="A186" s="1"/>
      <c r="B186" s="147"/>
      <c r="C186" s="147"/>
      <c r="D186" s="147"/>
      <c r="E186" s="142"/>
      <c r="F186" s="142"/>
      <c r="G186" s="142"/>
      <c r="H186" s="142"/>
      <c r="I186" s="142"/>
      <c r="J186" s="142"/>
      <c r="K186" s="142"/>
      <c r="L186" s="142"/>
      <c r="M186" s="142"/>
      <c r="N186" s="3"/>
    </row>
    <row r="187" spans="1:15" ht="21.2" customHeight="1">
      <c r="A187" s="1"/>
      <c r="B187" s="147"/>
      <c r="C187" s="147"/>
      <c r="D187" s="147"/>
      <c r="E187" s="142"/>
      <c r="F187" s="142"/>
      <c r="G187" s="142"/>
      <c r="H187" s="142"/>
      <c r="I187" s="142"/>
      <c r="J187" s="142"/>
      <c r="K187" s="142"/>
      <c r="L187" s="142"/>
      <c r="M187" s="142"/>
      <c r="N187" s="3"/>
    </row>
    <row r="188" spans="1:15" ht="21.2" customHeight="1">
      <c r="A188" s="1"/>
      <c r="B188" s="147"/>
      <c r="C188" s="147"/>
      <c r="D188" s="147"/>
      <c r="E188" s="142"/>
      <c r="F188" s="159"/>
      <c r="G188" s="142"/>
      <c r="H188" s="142"/>
      <c r="I188" s="142"/>
      <c r="J188" s="142"/>
      <c r="K188" s="142"/>
      <c r="L188" s="142"/>
      <c r="M188" s="142"/>
      <c r="N188" s="3"/>
    </row>
    <row r="189" spans="1:15" ht="21.2" customHeight="1">
      <c r="A189" s="1" t="s">
        <v>231</v>
      </c>
      <c r="B189" s="186"/>
      <c r="C189" s="160"/>
      <c r="D189" s="160"/>
      <c r="E189" s="131"/>
      <c r="F189" s="187"/>
      <c r="G189" s="188"/>
      <c r="H189" s="189"/>
      <c r="I189" s="161"/>
      <c r="J189" s="161"/>
      <c r="K189" s="187"/>
      <c r="L189" s="187"/>
      <c r="M189" s="187"/>
      <c r="N189" s="3"/>
    </row>
    <row r="190" spans="1:15" ht="21.2" customHeight="1">
      <c r="A190" s="1"/>
      <c r="B190" s="1"/>
      <c r="C190" s="1"/>
      <c r="D190" s="1"/>
      <c r="E190" s="131"/>
      <c r="F190" s="345" t="s">
        <v>232</v>
      </c>
      <c r="G190" s="345"/>
      <c r="H190" s="345"/>
      <c r="I190" s="345"/>
      <c r="J190" s="131"/>
      <c r="K190" s="131"/>
      <c r="L190" s="131"/>
      <c r="M190" s="131"/>
      <c r="N190" s="3"/>
    </row>
    <row r="191" spans="1:15" ht="21.2" customHeight="1">
      <c r="A191" s="18" t="s">
        <v>159</v>
      </c>
      <c r="B191" s="4"/>
      <c r="C191" s="5"/>
      <c r="D191" s="5"/>
      <c r="E191" s="133"/>
      <c r="F191" s="163" t="s">
        <v>216</v>
      </c>
      <c r="G191" s="163"/>
      <c r="H191" s="163"/>
      <c r="I191" s="163"/>
      <c r="J191" s="133"/>
      <c r="K191" s="133"/>
      <c r="L191" s="133"/>
      <c r="M191" s="134"/>
      <c r="N191" s="3"/>
    </row>
    <row r="192" spans="1:15" ht="21.2" customHeight="1">
      <c r="A192" s="135"/>
      <c r="B192" s="136">
        <v>1</v>
      </c>
      <c r="C192" s="164">
        <v>2</v>
      </c>
      <c r="D192" s="164">
        <v>3</v>
      </c>
      <c r="E192" s="138">
        <v>4</v>
      </c>
      <c r="F192" s="138">
        <v>5</v>
      </c>
      <c r="G192" s="138">
        <v>6</v>
      </c>
      <c r="H192" s="138">
        <v>7</v>
      </c>
      <c r="I192" s="138">
        <v>8</v>
      </c>
      <c r="J192" s="138">
        <v>9</v>
      </c>
      <c r="K192" s="138">
        <v>10</v>
      </c>
      <c r="L192" s="138">
        <v>11</v>
      </c>
      <c r="M192" s="138">
        <v>12</v>
      </c>
      <c r="N192" s="3"/>
    </row>
    <row r="193" spans="1:14" ht="21.2" customHeight="1">
      <c r="A193" s="36">
        <v>1</v>
      </c>
      <c r="B193" s="139">
        <v>2.2999999999999998</v>
      </c>
      <c r="C193" s="140" t="s">
        <v>217</v>
      </c>
      <c r="D193" s="151">
        <v>0</v>
      </c>
      <c r="E193" s="142">
        <v>0.6</v>
      </c>
      <c r="F193" s="141">
        <v>0.1</v>
      </c>
      <c r="G193" s="142">
        <v>0.1</v>
      </c>
      <c r="H193" s="142">
        <v>3.4</v>
      </c>
      <c r="I193" s="141" t="s">
        <v>217</v>
      </c>
      <c r="J193" s="141">
        <v>0.4</v>
      </c>
      <c r="K193" s="142">
        <v>0</v>
      </c>
      <c r="L193" s="142">
        <v>0.3</v>
      </c>
      <c r="M193" s="145">
        <v>0.1</v>
      </c>
      <c r="N193" s="3"/>
    </row>
    <row r="194" spans="1:14" ht="21.2" customHeight="1">
      <c r="A194" s="47">
        <v>2</v>
      </c>
      <c r="B194" s="144">
        <v>1.8</v>
      </c>
      <c r="C194" s="140" t="s">
        <v>217</v>
      </c>
      <c r="D194" s="140">
        <v>0</v>
      </c>
      <c r="E194" s="142">
        <v>0.6</v>
      </c>
      <c r="F194" s="142">
        <v>0.1</v>
      </c>
      <c r="G194" s="142">
        <v>0.1</v>
      </c>
      <c r="H194" s="141">
        <v>5.7</v>
      </c>
      <c r="I194" s="141" t="s">
        <v>217</v>
      </c>
      <c r="J194" s="142">
        <v>0.3</v>
      </c>
      <c r="K194" s="142">
        <v>0</v>
      </c>
      <c r="L194" s="142">
        <v>0.3</v>
      </c>
      <c r="M194" s="145">
        <v>0.1</v>
      </c>
      <c r="N194" s="3"/>
    </row>
    <row r="195" spans="1:14" ht="21.2" customHeight="1">
      <c r="A195" s="47">
        <v>3</v>
      </c>
      <c r="B195" s="144">
        <v>1.4</v>
      </c>
      <c r="C195" s="140" t="s">
        <v>217</v>
      </c>
      <c r="D195" s="147">
        <v>0.1</v>
      </c>
      <c r="E195" s="142">
        <v>0.5</v>
      </c>
      <c r="F195" s="142">
        <v>0.1</v>
      </c>
      <c r="G195" s="142">
        <v>0.1</v>
      </c>
      <c r="H195" s="142">
        <v>3.2</v>
      </c>
      <c r="I195" s="141" t="s">
        <v>217</v>
      </c>
      <c r="J195" s="142">
        <v>0.2</v>
      </c>
      <c r="K195" s="142">
        <v>0</v>
      </c>
      <c r="L195" s="142">
        <v>0.3</v>
      </c>
      <c r="M195" s="143">
        <v>0.1</v>
      </c>
      <c r="N195" s="3"/>
    </row>
    <row r="196" spans="1:14" ht="21.2" customHeight="1">
      <c r="A196" s="47">
        <v>4</v>
      </c>
      <c r="B196" s="144">
        <v>1.3</v>
      </c>
      <c r="C196" s="140" t="s">
        <v>217</v>
      </c>
      <c r="D196" s="147">
        <v>0.1</v>
      </c>
      <c r="E196" s="142">
        <v>0.5</v>
      </c>
      <c r="F196" s="142">
        <v>0.1</v>
      </c>
      <c r="G196" s="142">
        <v>0</v>
      </c>
      <c r="H196" s="142">
        <v>2.4</v>
      </c>
      <c r="I196" s="141" t="s">
        <v>217</v>
      </c>
      <c r="J196" s="142">
        <v>0.1</v>
      </c>
      <c r="K196" s="142">
        <v>0</v>
      </c>
      <c r="L196" s="142">
        <v>0.3</v>
      </c>
      <c r="M196" s="143">
        <v>0.1</v>
      </c>
      <c r="N196" s="3"/>
    </row>
    <row r="197" spans="1:14" ht="21.2" customHeight="1">
      <c r="A197" s="47">
        <v>5</v>
      </c>
      <c r="B197" s="144">
        <v>1.3</v>
      </c>
      <c r="C197" s="140" t="s">
        <v>217</v>
      </c>
      <c r="D197" s="147">
        <v>0.1</v>
      </c>
      <c r="E197" s="142">
        <v>0.5</v>
      </c>
      <c r="F197" s="142">
        <v>0.1</v>
      </c>
      <c r="G197" s="141">
        <v>0</v>
      </c>
      <c r="H197" s="142">
        <v>1.6</v>
      </c>
      <c r="I197" s="141" t="s">
        <v>217</v>
      </c>
      <c r="J197" s="142">
        <v>0</v>
      </c>
      <c r="K197" s="142">
        <v>0</v>
      </c>
      <c r="L197" s="142">
        <v>0.3</v>
      </c>
      <c r="M197" s="143">
        <v>0.1</v>
      </c>
      <c r="N197" s="3"/>
    </row>
    <row r="198" spans="1:14" ht="21.2" customHeight="1">
      <c r="A198" s="47">
        <v>6</v>
      </c>
      <c r="B198" s="144">
        <v>1.3</v>
      </c>
      <c r="C198" s="140" t="s">
        <v>217</v>
      </c>
      <c r="D198" s="147">
        <v>0</v>
      </c>
      <c r="E198" s="142">
        <v>0.4</v>
      </c>
      <c r="F198" s="142">
        <v>0.1</v>
      </c>
      <c r="G198" s="142">
        <v>0</v>
      </c>
      <c r="H198" s="142">
        <v>1</v>
      </c>
      <c r="I198" s="141" t="s">
        <v>217</v>
      </c>
      <c r="J198" s="141" t="s">
        <v>217</v>
      </c>
      <c r="K198" s="141" t="s">
        <v>217</v>
      </c>
      <c r="L198" s="142">
        <v>0.2</v>
      </c>
      <c r="M198" s="143">
        <v>0.1</v>
      </c>
      <c r="N198" s="3"/>
    </row>
    <row r="199" spans="1:14" ht="21.2" customHeight="1">
      <c r="A199" s="47">
        <v>7</v>
      </c>
      <c r="B199" s="144">
        <v>1.5</v>
      </c>
      <c r="C199" s="140" t="s">
        <v>217</v>
      </c>
      <c r="D199" s="147">
        <v>0.1</v>
      </c>
      <c r="E199" s="142">
        <v>0.5</v>
      </c>
      <c r="F199" s="142">
        <v>0.1</v>
      </c>
      <c r="G199" s="142">
        <v>0.2</v>
      </c>
      <c r="H199" s="142">
        <v>0.7</v>
      </c>
      <c r="I199" s="141" t="s">
        <v>217</v>
      </c>
      <c r="J199" s="141" t="s">
        <v>217</v>
      </c>
      <c r="K199" s="141" t="s">
        <v>217</v>
      </c>
      <c r="L199" s="142">
        <v>0.4</v>
      </c>
      <c r="M199" s="143">
        <v>0.2</v>
      </c>
      <c r="N199" s="3"/>
    </row>
    <row r="200" spans="1:14" ht="21.2" customHeight="1">
      <c r="A200" s="47">
        <v>8</v>
      </c>
      <c r="B200" s="144">
        <v>5.6</v>
      </c>
      <c r="C200" s="140" t="s">
        <v>217</v>
      </c>
      <c r="D200" s="147">
        <v>0.1</v>
      </c>
      <c r="E200" s="141">
        <v>0.7</v>
      </c>
      <c r="F200" s="142">
        <v>0.1</v>
      </c>
      <c r="G200" s="142">
        <v>0.1</v>
      </c>
      <c r="H200" s="142">
        <v>0.5</v>
      </c>
      <c r="I200" s="141" t="s">
        <v>217</v>
      </c>
      <c r="J200" s="141" t="s">
        <v>217</v>
      </c>
      <c r="K200" s="141" t="s">
        <v>217</v>
      </c>
      <c r="L200" s="142">
        <v>0.4</v>
      </c>
      <c r="M200" s="143">
        <v>0.3</v>
      </c>
      <c r="N200" s="3"/>
    </row>
    <row r="201" spans="1:14" ht="21.2" customHeight="1">
      <c r="A201" s="47">
        <v>9</v>
      </c>
      <c r="B201" s="144">
        <v>6.2</v>
      </c>
      <c r="C201" s="140" t="s">
        <v>217</v>
      </c>
      <c r="D201" s="147">
        <v>0.1</v>
      </c>
      <c r="E201" s="141">
        <v>0.8</v>
      </c>
      <c r="F201" s="142">
        <v>0.1</v>
      </c>
      <c r="G201" s="142">
        <v>0.2</v>
      </c>
      <c r="H201" s="142">
        <v>0.4</v>
      </c>
      <c r="I201" s="141" t="s">
        <v>217</v>
      </c>
      <c r="J201" s="141" t="s">
        <v>217</v>
      </c>
      <c r="K201" s="141" t="s">
        <v>217</v>
      </c>
      <c r="L201" s="142">
        <v>0.4</v>
      </c>
      <c r="M201" s="143">
        <v>0.3</v>
      </c>
      <c r="N201" s="3"/>
    </row>
    <row r="202" spans="1:14" ht="21.2" customHeight="1">
      <c r="A202" s="47">
        <v>10</v>
      </c>
      <c r="B202" s="146">
        <v>9.6999999999999993</v>
      </c>
      <c r="C202" s="140" t="s">
        <v>217</v>
      </c>
      <c r="D202" s="147">
        <v>0.3</v>
      </c>
      <c r="E202" s="142">
        <v>0.7</v>
      </c>
      <c r="F202" s="142">
        <v>0.2</v>
      </c>
      <c r="G202" s="142">
        <v>0.9</v>
      </c>
      <c r="H202" s="142">
        <v>0.2</v>
      </c>
      <c r="I202" s="141" t="s">
        <v>217</v>
      </c>
      <c r="J202" s="141" t="s">
        <v>217</v>
      </c>
      <c r="K202" s="142">
        <v>0</v>
      </c>
      <c r="L202" s="142">
        <v>0.3</v>
      </c>
      <c r="M202" s="143">
        <v>0.4</v>
      </c>
      <c r="N202" s="3"/>
    </row>
    <row r="203" spans="1:14" ht="21.2" customHeight="1">
      <c r="A203" s="47">
        <v>11</v>
      </c>
      <c r="B203" s="144">
        <v>11.4</v>
      </c>
      <c r="C203" s="140" t="s">
        <v>217</v>
      </c>
      <c r="D203" s="147">
        <v>0.4</v>
      </c>
      <c r="E203" s="142">
        <v>0.6</v>
      </c>
      <c r="F203" s="142">
        <v>0.2</v>
      </c>
      <c r="G203" s="142">
        <v>0.9</v>
      </c>
      <c r="H203" s="142">
        <v>0.1</v>
      </c>
      <c r="I203" s="141" t="s">
        <v>217</v>
      </c>
      <c r="J203" s="141" t="s">
        <v>217</v>
      </c>
      <c r="K203" s="142">
        <v>0.1</v>
      </c>
      <c r="L203" s="142">
        <v>0.3</v>
      </c>
      <c r="M203" s="143">
        <v>0.4</v>
      </c>
      <c r="N203" s="3"/>
    </row>
    <row r="204" spans="1:14" ht="21.2" customHeight="1">
      <c r="A204" s="47">
        <v>12</v>
      </c>
      <c r="B204" s="144">
        <v>6.4</v>
      </c>
      <c r="C204" s="140" t="s">
        <v>217</v>
      </c>
      <c r="D204" s="147">
        <v>0.3</v>
      </c>
      <c r="E204" s="142">
        <v>0.6</v>
      </c>
      <c r="F204" s="142">
        <v>0.2</v>
      </c>
      <c r="G204" s="142">
        <v>0.6</v>
      </c>
      <c r="H204" s="142">
        <v>0</v>
      </c>
      <c r="I204" s="141" t="s">
        <v>217</v>
      </c>
      <c r="J204" s="141" t="s">
        <v>217</v>
      </c>
      <c r="K204" s="142">
        <v>0.1</v>
      </c>
      <c r="L204" s="141">
        <v>0.4</v>
      </c>
      <c r="M204" s="143">
        <v>0.3</v>
      </c>
      <c r="N204" s="3"/>
    </row>
    <row r="205" spans="1:14" ht="21.2" customHeight="1">
      <c r="A205" s="47">
        <v>13</v>
      </c>
      <c r="B205" s="144">
        <v>3.9</v>
      </c>
      <c r="C205" s="140" t="s">
        <v>217</v>
      </c>
      <c r="D205" s="147">
        <v>0.3</v>
      </c>
      <c r="E205" s="142">
        <v>0.6</v>
      </c>
      <c r="F205" s="142">
        <v>0.6</v>
      </c>
      <c r="G205" s="141">
        <v>6.4</v>
      </c>
      <c r="H205" s="142">
        <v>0</v>
      </c>
      <c r="I205" s="141" t="s">
        <v>217</v>
      </c>
      <c r="J205" s="141" t="s">
        <v>217</v>
      </c>
      <c r="K205" s="142">
        <v>0.5</v>
      </c>
      <c r="L205" s="142">
        <v>0.4</v>
      </c>
      <c r="M205" s="143">
        <v>1</v>
      </c>
      <c r="N205" s="3"/>
    </row>
    <row r="206" spans="1:14" ht="21.2" customHeight="1">
      <c r="A206" s="47">
        <v>14</v>
      </c>
      <c r="B206" s="144">
        <v>2.2999999999999998</v>
      </c>
      <c r="C206" s="140" t="s">
        <v>217</v>
      </c>
      <c r="D206" s="147">
        <v>0.3</v>
      </c>
      <c r="E206" s="142">
        <v>0.7</v>
      </c>
      <c r="F206" s="141">
        <v>3.2</v>
      </c>
      <c r="G206" s="142">
        <v>4.2</v>
      </c>
      <c r="H206" s="142">
        <v>0</v>
      </c>
      <c r="I206" s="141" t="s">
        <v>217</v>
      </c>
      <c r="J206" s="141" t="s">
        <v>217</v>
      </c>
      <c r="K206" s="142">
        <v>0.6</v>
      </c>
      <c r="L206" s="142">
        <v>0.3</v>
      </c>
      <c r="M206" s="143">
        <v>2.7</v>
      </c>
      <c r="N206" s="3"/>
    </row>
    <row r="207" spans="1:14" ht="21.2" customHeight="1">
      <c r="A207" s="47">
        <v>15</v>
      </c>
      <c r="B207" s="144">
        <v>1.3</v>
      </c>
      <c r="C207" s="140" t="s">
        <v>217</v>
      </c>
      <c r="D207" s="147">
        <v>0.3</v>
      </c>
      <c r="E207" s="142">
        <v>0.7</v>
      </c>
      <c r="F207" s="142">
        <v>1.3</v>
      </c>
      <c r="G207" s="142">
        <v>3</v>
      </c>
      <c r="H207" s="142">
        <v>0</v>
      </c>
      <c r="I207" s="141" t="s">
        <v>217</v>
      </c>
      <c r="J207" s="141" t="s">
        <v>217</v>
      </c>
      <c r="K207" s="142">
        <v>0.5</v>
      </c>
      <c r="L207" s="142">
        <v>0.3</v>
      </c>
      <c r="M207" s="143">
        <v>2.2000000000000002</v>
      </c>
      <c r="N207" s="3"/>
    </row>
    <row r="208" spans="1:14" ht="21.2" customHeight="1">
      <c r="A208" s="47">
        <v>16</v>
      </c>
      <c r="B208" s="144">
        <v>0.9</v>
      </c>
      <c r="C208" s="140" t="s">
        <v>217</v>
      </c>
      <c r="D208" s="147">
        <v>0.6</v>
      </c>
      <c r="E208" s="142">
        <v>0.7</v>
      </c>
      <c r="F208" s="142">
        <v>0.8</v>
      </c>
      <c r="G208" s="142">
        <v>1.6</v>
      </c>
      <c r="H208" s="142">
        <v>0.1</v>
      </c>
      <c r="I208" s="141" t="s">
        <v>217</v>
      </c>
      <c r="J208" s="141" t="s">
        <v>217</v>
      </c>
      <c r="K208" s="142">
        <v>0.4</v>
      </c>
      <c r="L208" s="142">
        <v>0.2</v>
      </c>
      <c r="M208" s="143">
        <v>1.8</v>
      </c>
      <c r="N208" s="3"/>
    </row>
    <row r="209" spans="1:14" ht="21.2" customHeight="1">
      <c r="A209" s="47">
        <v>17</v>
      </c>
      <c r="B209" s="144">
        <v>0.7</v>
      </c>
      <c r="C209" s="140">
        <v>4</v>
      </c>
      <c r="D209" s="147">
        <v>0.5</v>
      </c>
      <c r="E209" s="142">
        <v>0.6</v>
      </c>
      <c r="F209" s="142">
        <v>0.5</v>
      </c>
      <c r="G209" s="142">
        <v>1.3</v>
      </c>
      <c r="H209" s="142">
        <v>0</v>
      </c>
      <c r="I209" s="141" t="s">
        <v>217</v>
      </c>
      <c r="J209" s="141" t="s">
        <v>217</v>
      </c>
      <c r="K209" s="142">
        <v>0.3</v>
      </c>
      <c r="L209" s="142">
        <v>0.2</v>
      </c>
      <c r="M209" s="143">
        <v>1.8</v>
      </c>
      <c r="N209" s="3"/>
    </row>
    <row r="210" spans="1:14" ht="21.2" customHeight="1">
      <c r="A210" s="47">
        <v>18</v>
      </c>
      <c r="B210" s="144">
        <v>0.4</v>
      </c>
      <c r="C210" s="147">
        <v>3.1</v>
      </c>
      <c r="D210" s="147">
        <v>0.2</v>
      </c>
      <c r="E210" s="142">
        <v>0.6</v>
      </c>
      <c r="F210" s="142">
        <v>0.4</v>
      </c>
      <c r="G210" s="142">
        <v>1.4</v>
      </c>
      <c r="H210" s="142">
        <v>0</v>
      </c>
      <c r="I210" s="141" t="s">
        <v>217</v>
      </c>
      <c r="J210" s="141" t="s">
        <v>217</v>
      </c>
      <c r="K210" s="142">
        <v>0.2</v>
      </c>
      <c r="L210" s="142">
        <v>0.2</v>
      </c>
      <c r="M210" s="143">
        <v>1.8</v>
      </c>
      <c r="N210" s="3"/>
    </row>
    <row r="211" spans="1:14" ht="21.2" customHeight="1">
      <c r="A211" s="47">
        <v>19</v>
      </c>
      <c r="B211" s="144">
        <v>0.2</v>
      </c>
      <c r="C211" s="147">
        <v>0.3</v>
      </c>
      <c r="D211" s="147">
        <v>0.2</v>
      </c>
      <c r="E211" s="142">
        <v>0.5</v>
      </c>
      <c r="F211" s="142">
        <v>0.3</v>
      </c>
      <c r="G211" s="142">
        <v>1.9</v>
      </c>
      <c r="H211" s="142">
        <v>0</v>
      </c>
      <c r="I211" s="141" t="s">
        <v>217</v>
      </c>
      <c r="J211" s="141" t="s">
        <v>217</v>
      </c>
      <c r="K211" s="142">
        <v>0.3</v>
      </c>
      <c r="L211" s="142">
        <v>0.1</v>
      </c>
      <c r="M211" s="145">
        <v>3.2</v>
      </c>
      <c r="N211" s="3"/>
    </row>
    <row r="212" spans="1:14" ht="21.2" customHeight="1">
      <c r="A212" s="47">
        <v>20</v>
      </c>
      <c r="B212" s="144">
        <v>0.1</v>
      </c>
      <c r="C212" s="147">
        <v>0.1</v>
      </c>
      <c r="D212" s="147">
        <v>0.2</v>
      </c>
      <c r="E212" s="142">
        <v>0.5</v>
      </c>
      <c r="F212" s="142">
        <v>0.3</v>
      </c>
      <c r="G212" s="142">
        <v>2.9</v>
      </c>
      <c r="H212" s="141" t="s">
        <v>217</v>
      </c>
      <c r="I212" s="141" t="s">
        <v>217</v>
      </c>
      <c r="J212" s="141" t="s">
        <v>217</v>
      </c>
      <c r="K212" s="142">
        <v>1.4</v>
      </c>
      <c r="L212" s="142">
        <v>0.1</v>
      </c>
      <c r="M212" s="145">
        <v>4.4000000000000004</v>
      </c>
      <c r="N212" s="3"/>
    </row>
    <row r="213" spans="1:14" ht="21.2" customHeight="1">
      <c r="A213" s="47">
        <v>21</v>
      </c>
      <c r="B213" s="144">
        <v>0</v>
      </c>
      <c r="C213" s="147">
        <v>0.1</v>
      </c>
      <c r="D213" s="147">
        <v>0.5</v>
      </c>
      <c r="E213" s="142">
        <v>0.5</v>
      </c>
      <c r="F213" s="142">
        <v>0.9</v>
      </c>
      <c r="G213" s="142">
        <v>2.5</v>
      </c>
      <c r="H213" s="141" t="s">
        <v>217</v>
      </c>
      <c r="I213" s="141" t="s">
        <v>217</v>
      </c>
      <c r="J213" s="141" t="s">
        <v>217</v>
      </c>
      <c r="K213" s="141">
        <v>2.6</v>
      </c>
      <c r="L213" s="142">
        <v>0.1</v>
      </c>
      <c r="M213" s="143">
        <v>3.5</v>
      </c>
      <c r="N213" s="3"/>
    </row>
    <row r="214" spans="1:14" ht="21.2" customHeight="1">
      <c r="A214" s="47">
        <v>22</v>
      </c>
      <c r="B214" s="144">
        <v>0</v>
      </c>
      <c r="C214" s="147">
        <v>0.1</v>
      </c>
      <c r="D214" s="147">
        <v>3.3</v>
      </c>
      <c r="E214" s="142">
        <v>0.4</v>
      </c>
      <c r="F214" s="142">
        <v>2.8</v>
      </c>
      <c r="G214" s="142">
        <v>1.7</v>
      </c>
      <c r="H214" s="141" t="s">
        <v>217</v>
      </c>
      <c r="I214" s="141" t="s">
        <v>217</v>
      </c>
      <c r="J214" s="141" t="s">
        <v>217</v>
      </c>
      <c r="K214" s="142">
        <v>1.5</v>
      </c>
      <c r="L214" s="142">
        <v>0.1</v>
      </c>
      <c r="M214" s="143">
        <v>2.2000000000000002</v>
      </c>
      <c r="N214" s="3"/>
    </row>
    <row r="215" spans="1:14" ht="21.2" customHeight="1">
      <c r="A215" s="47">
        <v>23</v>
      </c>
      <c r="B215" s="140" t="s">
        <v>217</v>
      </c>
      <c r="C215" s="147">
        <v>0.2</v>
      </c>
      <c r="D215" s="140">
        <v>5.7</v>
      </c>
      <c r="E215" s="142">
        <v>0.4</v>
      </c>
      <c r="F215" s="142">
        <v>1.3</v>
      </c>
      <c r="G215" s="142">
        <v>1.9</v>
      </c>
      <c r="H215" s="141" t="s">
        <v>217</v>
      </c>
      <c r="I215" s="141" t="s">
        <v>217</v>
      </c>
      <c r="J215" s="141" t="s">
        <v>217</v>
      </c>
      <c r="K215" s="142">
        <v>0.7</v>
      </c>
      <c r="L215" s="142">
        <v>0.1</v>
      </c>
      <c r="M215" s="143">
        <v>1.8</v>
      </c>
      <c r="N215" s="3"/>
    </row>
    <row r="216" spans="1:14" ht="21.2" customHeight="1">
      <c r="A216" s="47">
        <v>24</v>
      </c>
      <c r="B216" s="140" t="s">
        <v>217</v>
      </c>
      <c r="C216" s="147">
        <v>0.5</v>
      </c>
      <c r="D216" s="147">
        <v>6.1</v>
      </c>
      <c r="E216" s="142">
        <v>0.4</v>
      </c>
      <c r="F216" s="142">
        <v>0.7</v>
      </c>
      <c r="G216" s="142">
        <v>2.2000000000000002</v>
      </c>
      <c r="H216" s="141" t="s">
        <v>217</v>
      </c>
      <c r="I216" s="141" t="s">
        <v>217</v>
      </c>
      <c r="J216" s="141" t="s">
        <v>217</v>
      </c>
      <c r="K216" s="142">
        <v>0.4</v>
      </c>
      <c r="L216" s="142">
        <v>0.1</v>
      </c>
      <c r="M216" s="143">
        <v>1.3</v>
      </c>
      <c r="N216" s="3"/>
    </row>
    <row r="217" spans="1:14" ht="21.2" customHeight="1">
      <c r="A217" s="47">
        <v>25</v>
      </c>
      <c r="B217" s="140" t="s">
        <v>217</v>
      </c>
      <c r="C217" s="147">
        <v>0.3</v>
      </c>
      <c r="D217" s="147">
        <v>4.4000000000000004</v>
      </c>
      <c r="E217" s="142">
        <v>0.4</v>
      </c>
      <c r="F217" s="142">
        <v>0.4</v>
      </c>
      <c r="G217" s="142">
        <v>1.8</v>
      </c>
      <c r="H217" s="141" t="s">
        <v>217</v>
      </c>
      <c r="I217" s="141" t="s">
        <v>217</v>
      </c>
      <c r="J217" s="141" t="s">
        <v>217</v>
      </c>
      <c r="K217" s="142">
        <v>0.3</v>
      </c>
      <c r="L217" s="142">
        <v>0.1</v>
      </c>
      <c r="M217" s="143">
        <v>1</v>
      </c>
      <c r="N217" s="3"/>
    </row>
    <row r="218" spans="1:14" ht="21.2" customHeight="1">
      <c r="A218" s="47">
        <v>26</v>
      </c>
      <c r="B218" s="140" t="s">
        <v>217</v>
      </c>
      <c r="C218" s="147">
        <v>0.1</v>
      </c>
      <c r="D218" s="147">
        <v>3.4</v>
      </c>
      <c r="E218" s="142">
        <v>0.3</v>
      </c>
      <c r="F218" s="142">
        <v>0.3</v>
      </c>
      <c r="G218" s="142">
        <v>1.1000000000000001</v>
      </c>
      <c r="H218" s="141" t="s">
        <v>217</v>
      </c>
      <c r="I218" s="141" t="s">
        <v>217</v>
      </c>
      <c r="J218" s="142">
        <v>0</v>
      </c>
      <c r="K218" s="142">
        <v>0.3</v>
      </c>
      <c r="L218" s="142">
        <v>0.1</v>
      </c>
      <c r="M218" s="143">
        <v>0.7</v>
      </c>
      <c r="N218" s="3"/>
    </row>
    <row r="219" spans="1:14" ht="21.2" customHeight="1">
      <c r="A219" s="47">
        <v>27</v>
      </c>
      <c r="B219" s="140" t="s">
        <v>217</v>
      </c>
      <c r="C219" s="147">
        <v>0.1</v>
      </c>
      <c r="D219" s="147">
        <v>2.2999999999999998</v>
      </c>
      <c r="E219" s="142">
        <v>0.3</v>
      </c>
      <c r="F219" s="142">
        <v>0.2</v>
      </c>
      <c r="G219" s="142">
        <v>0.9</v>
      </c>
      <c r="H219" s="141" t="s">
        <v>217</v>
      </c>
      <c r="I219" s="142">
        <v>1.2</v>
      </c>
      <c r="J219" s="142">
        <v>0</v>
      </c>
      <c r="K219" s="142">
        <v>0.4</v>
      </c>
      <c r="L219" s="142">
        <v>0.1</v>
      </c>
      <c r="M219" s="143">
        <v>0.7</v>
      </c>
      <c r="N219" s="3"/>
    </row>
    <row r="220" spans="1:14" ht="21.2" customHeight="1">
      <c r="A220" s="47">
        <v>28</v>
      </c>
      <c r="B220" s="140" t="s">
        <v>217</v>
      </c>
      <c r="C220" s="147">
        <v>0.1</v>
      </c>
      <c r="D220" s="147">
        <v>1.7</v>
      </c>
      <c r="E220" s="142">
        <v>0.1</v>
      </c>
      <c r="F220" s="142">
        <v>0.2</v>
      </c>
      <c r="G220" s="142">
        <v>0.7</v>
      </c>
      <c r="H220" s="141" t="s">
        <v>217</v>
      </c>
      <c r="I220" s="141">
        <v>2.1</v>
      </c>
      <c r="J220" s="142">
        <v>0</v>
      </c>
      <c r="K220" s="142">
        <v>0.7</v>
      </c>
      <c r="L220" s="141">
        <v>0.1</v>
      </c>
      <c r="M220" s="143">
        <v>0.6</v>
      </c>
      <c r="N220" s="3"/>
    </row>
    <row r="221" spans="1:14" ht="21.2" customHeight="1">
      <c r="A221" s="47">
        <v>29</v>
      </c>
      <c r="B221" s="140" t="s">
        <v>217</v>
      </c>
      <c r="C221" s="147"/>
      <c r="D221" s="147">
        <v>1.3</v>
      </c>
      <c r="E221" s="142">
        <v>0.1</v>
      </c>
      <c r="F221" s="142">
        <v>0.1</v>
      </c>
      <c r="G221" s="142">
        <v>0.6</v>
      </c>
      <c r="H221" s="141" t="s">
        <v>217</v>
      </c>
      <c r="I221" s="142">
        <v>1.6</v>
      </c>
      <c r="J221" s="142">
        <v>0</v>
      </c>
      <c r="K221" s="142">
        <v>0.8</v>
      </c>
      <c r="L221" s="141">
        <v>0.1</v>
      </c>
      <c r="M221" s="143">
        <v>0.5</v>
      </c>
      <c r="N221" s="3"/>
    </row>
    <row r="222" spans="1:14" ht="21.2" customHeight="1">
      <c r="A222" s="47">
        <v>30</v>
      </c>
      <c r="B222" s="140" t="s">
        <v>217</v>
      </c>
      <c r="C222" s="147"/>
      <c r="D222" s="147">
        <v>1</v>
      </c>
      <c r="E222" s="141">
        <v>0.1</v>
      </c>
      <c r="F222" s="142">
        <v>0.1</v>
      </c>
      <c r="G222" s="142">
        <v>2</v>
      </c>
      <c r="H222" s="141" t="s">
        <v>217</v>
      </c>
      <c r="I222" s="142">
        <v>1.1000000000000001</v>
      </c>
      <c r="J222" s="142">
        <v>0</v>
      </c>
      <c r="K222" s="142">
        <v>0.7</v>
      </c>
      <c r="L222" s="142">
        <v>0.1</v>
      </c>
      <c r="M222" s="143">
        <v>0.4</v>
      </c>
      <c r="N222" s="3"/>
    </row>
    <row r="223" spans="1:14" ht="21.2" customHeight="1">
      <c r="A223" s="148">
        <v>31</v>
      </c>
      <c r="B223" s="140" t="s">
        <v>217</v>
      </c>
      <c r="C223" s="40"/>
      <c r="D223" s="40">
        <v>0.8</v>
      </c>
      <c r="E223" s="142"/>
      <c r="F223" s="142">
        <v>0.1</v>
      </c>
      <c r="G223" s="142"/>
      <c r="H223" s="141" t="s">
        <v>217</v>
      </c>
      <c r="I223" s="142">
        <v>0.6</v>
      </c>
      <c r="J223" s="149"/>
      <c r="K223" s="142">
        <v>0.5</v>
      </c>
      <c r="L223" s="142"/>
      <c r="M223" s="143">
        <v>0.5</v>
      </c>
      <c r="N223" s="3"/>
    </row>
    <row r="224" spans="1:14" ht="21.2" customHeight="1">
      <c r="A224" s="8" t="s">
        <v>218</v>
      </c>
      <c r="B224" s="139">
        <f>SUM(B193:B202)/10</f>
        <v>3.2399999999999998</v>
      </c>
      <c r="C224" s="151" t="s">
        <v>219</v>
      </c>
      <c r="D224" s="151">
        <f>SUM(D193:D202)/10</f>
        <v>0.09</v>
      </c>
      <c r="E224" s="152">
        <f>SUM(E193:E202)/10</f>
        <v>0.57999999999999996</v>
      </c>
      <c r="F224" s="152">
        <f>SUM(F193:F202)/10</f>
        <v>0.10999999999999999</v>
      </c>
      <c r="G224" s="152">
        <f>SUM(G193:G202)/10</f>
        <v>0.17</v>
      </c>
      <c r="H224" s="152">
        <f>SUM(H193:H202)/10</f>
        <v>1.9099999999999997</v>
      </c>
      <c r="I224" s="152" t="s">
        <v>219</v>
      </c>
      <c r="J224" s="152">
        <f>SUM(J193:J202)/10</f>
        <v>9.9999999999999992E-2</v>
      </c>
      <c r="K224" s="152">
        <f>SUM(K193:K202)/10</f>
        <v>0</v>
      </c>
      <c r="L224" s="152">
        <f>SUM(L193:L202)/10</f>
        <v>0.31999999999999995</v>
      </c>
      <c r="M224" s="153">
        <f>SUM(M193:M202)/10</f>
        <v>0.18000000000000002</v>
      </c>
      <c r="N224" s="3"/>
    </row>
    <row r="225" spans="1:15" ht="21.2" customHeight="1">
      <c r="A225" s="46" t="s">
        <v>220</v>
      </c>
      <c r="B225" s="144">
        <f t="shared" ref="B225:H225" si="4">SUM(B203:B212)/10</f>
        <v>2.76</v>
      </c>
      <c r="C225" s="147">
        <f t="shared" si="4"/>
        <v>0.74999999999999989</v>
      </c>
      <c r="D225" s="147">
        <f t="shared" si="4"/>
        <v>0.33000000000000007</v>
      </c>
      <c r="E225" s="142">
        <f t="shared" si="4"/>
        <v>0.61</v>
      </c>
      <c r="F225" s="142">
        <f t="shared" si="4"/>
        <v>0.78</v>
      </c>
      <c r="G225" s="142">
        <f t="shared" si="4"/>
        <v>2.42</v>
      </c>
      <c r="H225" s="142">
        <f t="shared" si="4"/>
        <v>0.02</v>
      </c>
      <c r="I225" s="142" t="s">
        <v>219</v>
      </c>
      <c r="J225" s="142" t="s">
        <v>219</v>
      </c>
      <c r="K225" s="142">
        <f>SUM(K203:K212)/10</f>
        <v>0.43999999999999995</v>
      </c>
      <c r="L225" s="142">
        <f>SUM(L203:L212)/10</f>
        <v>0.25000000000000006</v>
      </c>
      <c r="M225" s="143">
        <f>SUM(M203:M212)/10</f>
        <v>1.9600000000000002</v>
      </c>
      <c r="N225" s="3"/>
    </row>
    <row r="226" spans="1:15" ht="21.2" customHeight="1">
      <c r="A226" s="46" t="s">
        <v>221</v>
      </c>
      <c r="B226" s="144">
        <f>SUM(B213:B223)/11</f>
        <v>0</v>
      </c>
      <c r="C226" s="147">
        <f>SUM(C213:C223)/8</f>
        <v>0.18750000000000003</v>
      </c>
      <c r="D226" s="147">
        <f>SUM(D213:D223)/11</f>
        <v>2.7727272727272729</v>
      </c>
      <c r="E226" s="142">
        <f>SUM(E213:E223)/10</f>
        <v>0.3</v>
      </c>
      <c r="F226" s="142">
        <f>SUM(F213:F223)/11</f>
        <v>0.64545454545454539</v>
      </c>
      <c r="G226" s="142">
        <f>SUM(G213:G223)/10</f>
        <v>1.54</v>
      </c>
      <c r="H226" s="142" t="s">
        <v>219</v>
      </c>
      <c r="I226" s="142">
        <f>SUM(I213:I223)/11</f>
        <v>0.6</v>
      </c>
      <c r="J226" s="142">
        <f>SUM(J213:J223)/10</f>
        <v>0</v>
      </c>
      <c r="K226" s="142">
        <f>SUM(K213:K223)/11</f>
        <v>0.80909090909090908</v>
      </c>
      <c r="L226" s="142">
        <f>SUM(L213:L223)/10</f>
        <v>9.9999999999999992E-2</v>
      </c>
      <c r="M226" s="143">
        <f>SUM(M213:M223)/11</f>
        <v>1.2</v>
      </c>
      <c r="N226" s="3"/>
    </row>
    <row r="227" spans="1:15" ht="21.2" customHeight="1">
      <c r="A227" s="46" t="s">
        <v>222</v>
      </c>
      <c r="B227" s="144">
        <f>SUM(B193:B223)/31</f>
        <v>1.9354838709677418</v>
      </c>
      <c r="C227" s="147">
        <f>SUM(C193:C223)/28</f>
        <v>0.32142857142857134</v>
      </c>
      <c r="D227" s="147">
        <f>SUM(D193:D223)/31</f>
        <v>1.119354838709677</v>
      </c>
      <c r="E227" s="142">
        <f>SUM(E193:E223)/30</f>
        <v>0.49666666666666665</v>
      </c>
      <c r="F227" s="142">
        <f>SUM(F193:F223)/31</f>
        <v>0.5161290322580645</v>
      </c>
      <c r="G227" s="142">
        <f>SUM(G193:G223)/30</f>
        <v>1.3766666666666665</v>
      </c>
      <c r="H227" s="142">
        <f>SUM(H193:H223)/31</f>
        <v>0.6225806451612903</v>
      </c>
      <c r="I227" s="142">
        <f>SUM(I193:I223)/31</f>
        <v>0.2129032258064516</v>
      </c>
      <c r="J227" s="142">
        <f>SUM(J193:J223)/30</f>
        <v>3.3333333333333333E-2</v>
      </c>
      <c r="K227" s="142">
        <f>SUM(K193:K223)/31</f>
        <v>0.42903225806451617</v>
      </c>
      <c r="L227" s="142">
        <f>SUM(L193:L223)/30</f>
        <v>0.22333333333333319</v>
      </c>
      <c r="M227" s="143">
        <f>SUM(M193:M223)/31</f>
        <v>1.1161290322580648</v>
      </c>
      <c r="N227" s="190"/>
      <c r="O227" s="154"/>
    </row>
    <row r="228" spans="1:15" ht="21.2" customHeight="1">
      <c r="A228" s="46" t="s">
        <v>223</v>
      </c>
      <c r="B228" s="144">
        <v>14.6</v>
      </c>
      <c r="C228" s="147">
        <v>13.3</v>
      </c>
      <c r="D228" s="147">
        <v>10.199999999999999</v>
      </c>
      <c r="E228" s="142">
        <v>0.9</v>
      </c>
      <c r="F228" s="142">
        <v>3.8</v>
      </c>
      <c r="G228" s="142">
        <v>14.9</v>
      </c>
      <c r="H228" s="142">
        <v>5.7</v>
      </c>
      <c r="I228" s="142">
        <v>2.5</v>
      </c>
      <c r="J228" s="142">
        <v>0.5</v>
      </c>
      <c r="K228" s="142">
        <v>3.2</v>
      </c>
      <c r="L228" s="142">
        <v>0.4</v>
      </c>
      <c r="M228" s="143">
        <v>4.9000000000000004</v>
      </c>
      <c r="N228" s="3"/>
    </row>
    <row r="229" spans="1:15" ht="21.2" customHeight="1">
      <c r="A229" s="12" t="s">
        <v>224</v>
      </c>
      <c r="B229" s="155" t="s">
        <v>219</v>
      </c>
      <c r="C229" s="40" t="s">
        <v>219</v>
      </c>
      <c r="D229" s="40">
        <v>0</v>
      </c>
      <c r="E229" s="149">
        <v>0.1</v>
      </c>
      <c r="F229" s="149">
        <v>0</v>
      </c>
      <c r="G229" s="149">
        <v>0</v>
      </c>
      <c r="H229" s="149" t="s">
        <v>219</v>
      </c>
      <c r="I229" s="149" t="s">
        <v>219</v>
      </c>
      <c r="J229" s="149" t="s">
        <v>219</v>
      </c>
      <c r="K229" s="149" t="s">
        <v>219</v>
      </c>
      <c r="L229" s="149">
        <v>0</v>
      </c>
      <c r="M229" s="157">
        <v>0.1</v>
      </c>
      <c r="N229" s="3"/>
    </row>
    <row r="230" spans="1:15" ht="21.2" customHeight="1">
      <c r="A230" s="1"/>
      <c r="B230" s="147"/>
      <c r="C230" s="147"/>
      <c r="D230" s="147"/>
      <c r="E230" s="142"/>
      <c r="F230" s="142"/>
      <c r="G230" s="142"/>
      <c r="H230" s="142"/>
      <c r="I230" s="142"/>
      <c r="J230" s="142"/>
      <c r="K230" s="142"/>
      <c r="L230" s="142"/>
      <c r="M230" s="142"/>
      <c r="N230" s="3"/>
    </row>
    <row r="231" spans="1:15" ht="21.2" customHeight="1">
      <c r="A231" s="1"/>
      <c r="B231" s="147"/>
      <c r="C231" s="147"/>
      <c r="D231" s="147"/>
      <c r="E231" s="142"/>
      <c r="F231" s="142"/>
      <c r="G231" s="142"/>
      <c r="H231" s="142"/>
      <c r="I231" s="142"/>
      <c r="J231" s="142"/>
      <c r="K231" s="142"/>
      <c r="L231" s="142"/>
      <c r="M231" s="142"/>
      <c r="N231" s="3"/>
    </row>
    <row r="232" spans="1:15" ht="21.2" customHeight="1">
      <c r="A232" s="1"/>
      <c r="B232" s="147"/>
      <c r="C232" s="147"/>
      <c r="D232" s="147"/>
      <c r="E232" s="142"/>
      <c r="F232" s="142"/>
      <c r="G232" s="142"/>
      <c r="H232" s="142"/>
      <c r="I232" s="142"/>
      <c r="J232" s="142"/>
      <c r="K232" s="142"/>
      <c r="L232" s="142"/>
      <c r="M232" s="142"/>
      <c r="N232" s="3"/>
    </row>
    <row r="233" spans="1:15" ht="21.2" customHeight="1">
      <c r="A233" s="1"/>
      <c r="B233" s="147"/>
      <c r="C233" s="147"/>
      <c r="D233" s="147"/>
      <c r="E233" s="142"/>
      <c r="F233" s="142"/>
      <c r="G233" s="142"/>
      <c r="H233" s="142"/>
      <c r="I233" s="142"/>
      <c r="J233" s="142"/>
      <c r="K233" s="142"/>
      <c r="L233" s="142"/>
      <c r="M233" s="142"/>
      <c r="N233" s="3"/>
    </row>
    <row r="234" spans="1:15" ht="21.2" customHeight="1">
      <c r="A234" s="1"/>
      <c r="B234" s="147"/>
      <c r="C234" s="147"/>
      <c r="D234" s="147"/>
      <c r="E234" s="142"/>
      <c r="F234" s="142"/>
      <c r="G234" s="142"/>
      <c r="H234" s="142"/>
      <c r="I234" s="142"/>
      <c r="J234" s="142"/>
      <c r="K234" s="142"/>
      <c r="L234" s="142"/>
      <c r="M234" s="142"/>
      <c r="N234" s="3"/>
    </row>
    <row r="235" spans="1:15" ht="21.2" customHeight="1">
      <c r="A235" s="1"/>
      <c r="B235" s="147"/>
      <c r="C235" s="147"/>
      <c r="D235" s="147"/>
      <c r="E235" s="142"/>
      <c r="F235" s="159"/>
      <c r="G235" s="142"/>
      <c r="H235" s="142"/>
      <c r="I235" s="142"/>
      <c r="J235" s="142"/>
      <c r="K235" s="142"/>
      <c r="L235" s="142"/>
      <c r="M235" s="142"/>
      <c r="N235" s="3"/>
    </row>
    <row r="236" spans="1:15" ht="21.2" customHeight="1">
      <c r="A236" s="1" t="s">
        <v>233</v>
      </c>
      <c r="B236" s="183"/>
      <c r="C236" s="183"/>
      <c r="D236" s="183"/>
      <c r="E236" s="184"/>
      <c r="F236" s="184"/>
      <c r="G236" s="184"/>
      <c r="H236" s="161"/>
      <c r="I236" s="161"/>
      <c r="J236" s="161"/>
      <c r="K236" s="184"/>
      <c r="L236" s="184"/>
      <c r="M236" s="184"/>
      <c r="N236" s="3"/>
    </row>
    <row r="237" spans="1:15" ht="21.2" customHeight="1">
      <c r="A237" s="1"/>
      <c r="B237" s="183"/>
      <c r="C237" s="183"/>
      <c r="D237" s="183"/>
      <c r="E237" s="191"/>
      <c r="F237" s="344" t="s">
        <v>234</v>
      </c>
      <c r="G237" s="344"/>
      <c r="H237" s="344"/>
      <c r="I237" s="344"/>
      <c r="J237" s="184"/>
      <c r="K237" s="184"/>
      <c r="L237" s="184"/>
      <c r="M237" s="184"/>
      <c r="N237" s="3"/>
    </row>
    <row r="238" spans="1:15" ht="21.2" customHeight="1">
      <c r="A238" s="18" t="s">
        <v>159</v>
      </c>
      <c r="B238" s="192"/>
      <c r="C238" s="193"/>
      <c r="D238" s="193"/>
      <c r="E238" s="194"/>
      <c r="F238" s="195" t="s">
        <v>216</v>
      </c>
      <c r="G238" s="195"/>
      <c r="H238" s="195"/>
      <c r="I238" s="195"/>
      <c r="J238" s="194"/>
      <c r="K238" s="194"/>
      <c r="L238" s="194"/>
      <c r="M238" s="196"/>
      <c r="N238" s="3"/>
    </row>
    <row r="239" spans="1:15" ht="21.2" customHeight="1">
      <c r="A239" s="135"/>
      <c r="B239" s="197">
        <v>1</v>
      </c>
      <c r="C239" s="198">
        <v>2</v>
      </c>
      <c r="D239" s="198">
        <v>3</v>
      </c>
      <c r="E239" s="199">
        <v>4</v>
      </c>
      <c r="F239" s="199">
        <v>5</v>
      </c>
      <c r="G239" s="199">
        <v>6</v>
      </c>
      <c r="H239" s="199">
        <v>7</v>
      </c>
      <c r="I239" s="199">
        <v>8</v>
      </c>
      <c r="J239" s="199">
        <v>9</v>
      </c>
      <c r="K239" s="199">
        <v>10</v>
      </c>
      <c r="L239" s="199">
        <v>11</v>
      </c>
      <c r="M239" s="199">
        <v>12</v>
      </c>
      <c r="N239" s="3"/>
    </row>
    <row r="240" spans="1:15" ht="21.2" customHeight="1">
      <c r="A240" s="36">
        <v>1</v>
      </c>
      <c r="B240" s="139">
        <v>7.7</v>
      </c>
      <c r="C240" s="140" t="s">
        <v>217</v>
      </c>
      <c r="D240" s="140" t="s">
        <v>217</v>
      </c>
      <c r="E240" s="142">
        <v>2.5</v>
      </c>
      <c r="F240" s="141" t="s">
        <v>217</v>
      </c>
      <c r="G240" s="141" t="s">
        <v>217</v>
      </c>
      <c r="H240" s="142">
        <v>16.399999999999999</v>
      </c>
      <c r="I240" s="141" t="s">
        <v>217</v>
      </c>
      <c r="J240" s="141">
        <v>0.2</v>
      </c>
      <c r="K240" s="141" t="s">
        <v>217</v>
      </c>
      <c r="L240" s="141" t="s">
        <v>217</v>
      </c>
      <c r="M240" s="145" t="s">
        <v>217</v>
      </c>
      <c r="N240" s="3"/>
    </row>
    <row r="241" spans="1:14" ht="21.2" customHeight="1">
      <c r="A241" s="47">
        <v>2</v>
      </c>
      <c r="B241" s="144">
        <v>5.9</v>
      </c>
      <c r="C241" s="140" t="s">
        <v>217</v>
      </c>
      <c r="D241" s="140" t="s">
        <v>217</v>
      </c>
      <c r="E241" s="142">
        <v>2.2000000000000002</v>
      </c>
      <c r="F241" s="141" t="s">
        <v>217</v>
      </c>
      <c r="G241" s="141" t="s">
        <v>217</v>
      </c>
      <c r="H241" s="141">
        <v>30.4</v>
      </c>
      <c r="I241" s="141" t="s">
        <v>217</v>
      </c>
      <c r="J241" s="142">
        <v>0</v>
      </c>
      <c r="K241" s="141" t="s">
        <v>217</v>
      </c>
      <c r="L241" s="141" t="s">
        <v>217</v>
      </c>
      <c r="M241" s="145" t="s">
        <v>217</v>
      </c>
      <c r="N241" s="3"/>
    </row>
    <row r="242" spans="1:14" ht="21.2" customHeight="1">
      <c r="A242" s="47">
        <v>3</v>
      </c>
      <c r="B242" s="144">
        <v>4.8</v>
      </c>
      <c r="C242" s="140" t="s">
        <v>217</v>
      </c>
      <c r="D242" s="140" t="s">
        <v>217</v>
      </c>
      <c r="E242" s="142">
        <v>2</v>
      </c>
      <c r="F242" s="141" t="s">
        <v>217</v>
      </c>
      <c r="G242" s="141" t="s">
        <v>217</v>
      </c>
      <c r="H242" s="142">
        <v>15.2</v>
      </c>
      <c r="I242" s="141" t="s">
        <v>217</v>
      </c>
      <c r="J242" s="141" t="s">
        <v>217</v>
      </c>
      <c r="K242" s="141" t="s">
        <v>217</v>
      </c>
      <c r="L242" s="141" t="s">
        <v>217</v>
      </c>
      <c r="M242" s="145" t="s">
        <v>217</v>
      </c>
      <c r="N242" s="3"/>
    </row>
    <row r="243" spans="1:14" ht="21.2" customHeight="1">
      <c r="A243" s="47">
        <v>4</v>
      </c>
      <c r="B243" s="144">
        <v>4.0999999999999996</v>
      </c>
      <c r="C243" s="140" t="s">
        <v>217</v>
      </c>
      <c r="D243" s="140" t="s">
        <v>217</v>
      </c>
      <c r="E243" s="142">
        <v>1.9</v>
      </c>
      <c r="F243" s="141" t="s">
        <v>217</v>
      </c>
      <c r="G243" s="141" t="s">
        <v>217</v>
      </c>
      <c r="H243" s="142">
        <v>8.8000000000000007</v>
      </c>
      <c r="I243" s="141" t="s">
        <v>217</v>
      </c>
      <c r="J243" s="141" t="s">
        <v>217</v>
      </c>
      <c r="K243" s="141" t="s">
        <v>217</v>
      </c>
      <c r="L243" s="141" t="s">
        <v>217</v>
      </c>
      <c r="M243" s="145" t="s">
        <v>217</v>
      </c>
      <c r="N243" s="3"/>
    </row>
    <row r="244" spans="1:14" ht="21.2" customHeight="1">
      <c r="A244" s="47">
        <v>5</v>
      </c>
      <c r="B244" s="144">
        <v>4.9000000000000004</v>
      </c>
      <c r="C244" s="140" t="s">
        <v>217</v>
      </c>
      <c r="D244" s="140" t="s">
        <v>217</v>
      </c>
      <c r="E244" s="142">
        <v>1.6</v>
      </c>
      <c r="F244" s="141" t="s">
        <v>217</v>
      </c>
      <c r="G244" s="141" t="s">
        <v>217</v>
      </c>
      <c r="H244" s="142">
        <v>6.2</v>
      </c>
      <c r="I244" s="141" t="s">
        <v>217</v>
      </c>
      <c r="J244" s="141" t="s">
        <v>217</v>
      </c>
      <c r="K244" s="141" t="s">
        <v>217</v>
      </c>
      <c r="L244" s="141" t="s">
        <v>217</v>
      </c>
      <c r="M244" s="143">
        <v>0</v>
      </c>
      <c r="N244" s="3"/>
    </row>
    <row r="245" spans="1:14" ht="21.2" customHeight="1">
      <c r="A245" s="47">
        <v>6</v>
      </c>
      <c r="B245" s="144">
        <v>4.5999999999999996</v>
      </c>
      <c r="C245" s="140" t="s">
        <v>217</v>
      </c>
      <c r="D245" s="140" t="s">
        <v>217</v>
      </c>
      <c r="E245" s="142">
        <v>1.5</v>
      </c>
      <c r="F245" s="141" t="s">
        <v>217</v>
      </c>
      <c r="G245" s="141" t="s">
        <v>217</v>
      </c>
      <c r="H245" s="142">
        <v>4.5</v>
      </c>
      <c r="I245" s="141" t="s">
        <v>217</v>
      </c>
      <c r="J245" s="141" t="s">
        <v>217</v>
      </c>
      <c r="K245" s="141" t="s">
        <v>217</v>
      </c>
      <c r="L245" s="141" t="s">
        <v>217</v>
      </c>
      <c r="M245" s="143">
        <v>0</v>
      </c>
      <c r="N245" s="3"/>
    </row>
    <row r="246" spans="1:14" ht="21.2" customHeight="1">
      <c r="A246" s="47">
        <v>7</v>
      </c>
      <c r="B246" s="144">
        <v>6.2</v>
      </c>
      <c r="C246" s="140" t="s">
        <v>217</v>
      </c>
      <c r="D246" s="140" t="s">
        <v>217</v>
      </c>
      <c r="E246" s="142">
        <v>1.5</v>
      </c>
      <c r="F246" s="141" t="s">
        <v>217</v>
      </c>
      <c r="G246" s="141" t="s">
        <v>217</v>
      </c>
      <c r="H246" s="142">
        <v>4.0999999999999996</v>
      </c>
      <c r="I246" s="141" t="s">
        <v>217</v>
      </c>
      <c r="J246" s="141" t="s">
        <v>217</v>
      </c>
      <c r="K246" s="141" t="s">
        <v>217</v>
      </c>
      <c r="L246" s="142">
        <v>0</v>
      </c>
      <c r="M246" s="143">
        <v>0.2</v>
      </c>
      <c r="N246" s="3"/>
    </row>
    <row r="247" spans="1:14" ht="21.2" customHeight="1">
      <c r="A247" s="47">
        <v>8</v>
      </c>
      <c r="B247" s="144">
        <v>21.2</v>
      </c>
      <c r="C247" s="140" t="s">
        <v>217</v>
      </c>
      <c r="D247" s="140" t="s">
        <v>217</v>
      </c>
      <c r="E247" s="141">
        <v>2.9</v>
      </c>
      <c r="F247" s="141" t="s">
        <v>217</v>
      </c>
      <c r="G247" s="141" t="s">
        <v>217</v>
      </c>
      <c r="H247" s="142">
        <v>2.2999999999999998</v>
      </c>
      <c r="I247" s="141" t="s">
        <v>217</v>
      </c>
      <c r="J247" s="141" t="s">
        <v>217</v>
      </c>
      <c r="K247" s="141" t="s">
        <v>217</v>
      </c>
      <c r="L247" s="142">
        <v>0</v>
      </c>
      <c r="M247" s="143">
        <v>0.5</v>
      </c>
      <c r="N247" s="3"/>
    </row>
    <row r="248" spans="1:14" ht="21.2" customHeight="1">
      <c r="A248" s="47">
        <v>9</v>
      </c>
      <c r="B248" s="144">
        <v>22.2</v>
      </c>
      <c r="C248" s="140" t="s">
        <v>217</v>
      </c>
      <c r="D248" s="140" t="s">
        <v>217</v>
      </c>
      <c r="E248" s="142">
        <v>2.8</v>
      </c>
      <c r="F248" s="141" t="s">
        <v>217</v>
      </c>
      <c r="G248" s="141" t="s">
        <v>217</v>
      </c>
      <c r="H248" s="142">
        <v>1.3</v>
      </c>
      <c r="I248" s="141" t="s">
        <v>217</v>
      </c>
      <c r="J248" s="141" t="s">
        <v>217</v>
      </c>
      <c r="K248" s="141" t="s">
        <v>217</v>
      </c>
      <c r="L248" s="142">
        <v>0</v>
      </c>
      <c r="M248" s="143">
        <v>0.5</v>
      </c>
      <c r="N248" s="3"/>
    </row>
    <row r="249" spans="1:14" ht="21.2" customHeight="1">
      <c r="A249" s="47">
        <v>10</v>
      </c>
      <c r="B249" s="144">
        <v>26.4</v>
      </c>
      <c r="C249" s="140" t="s">
        <v>217</v>
      </c>
      <c r="D249" s="140" t="s">
        <v>217</v>
      </c>
      <c r="E249" s="142">
        <v>2.2000000000000002</v>
      </c>
      <c r="F249" s="141" t="s">
        <v>217</v>
      </c>
      <c r="G249" s="142">
        <v>0.9</v>
      </c>
      <c r="H249" s="142">
        <v>0.6</v>
      </c>
      <c r="I249" s="141" t="s">
        <v>217</v>
      </c>
      <c r="J249" s="141" t="s">
        <v>217</v>
      </c>
      <c r="K249" s="141" t="s">
        <v>217</v>
      </c>
      <c r="L249" s="142">
        <v>0</v>
      </c>
      <c r="M249" s="143">
        <v>0.8</v>
      </c>
      <c r="N249" s="3"/>
    </row>
    <row r="250" spans="1:14" ht="21.2" customHeight="1">
      <c r="A250" s="47">
        <v>11</v>
      </c>
      <c r="B250" s="146">
        <v>34.5</v>
      </c>
      <c r="C250" s="140" t="s">
        <v>217</v>
      </c>
      <c r="D250" s="140" t="s">
        <v>217</v>
      </c>
      <c r="E250" s="142">
        <v>1.8</v>
      </c>
      <c r="F250" s="141" t="s">
        <v>217</v>
      </c>
      <c r="G250" s="142">
        <v>0.3</v>
      </c>
      <c r="H250" s="142">
        <v>0.2</v>
      </c>
      <c r="I250" s="141" t="s">
        <v>217</v>
      </c>
      <c r="J250" s="141" t="s">
        <v>217</v>
      </c>
      <c r="K250" s="141" t="s">
        <v>217</v>
      </c>
      <c r="L250" s="141">
        <v>0</v>
      </c>
      <c r="M250" s="143">
        <v>0.6</v>
      </c>
      <c r="N250" s="3"/>
    </row>
    <row r="251" spans="1:14" ht="21.2" customHeight="1">
      <c r="A251" s="47">
        <v>12</v>
      </c>
      <c r="B251" s="144">
        <v>26.7</v>
      </c>
      <c r="C251" s="140" t="s">
        <v>217</v>
      </c>
      <c r="D251" s="140" t="s">
        <v>217</v>
      </c>
      <c r="E251" s="142">
        <v>1.9</v>
      </c>
      <c r="F251" s="141" t="s">
        <v>217</v>
      </c>
      <c r="G251" s="142">
        <v>1.4</v>
      </c>
      <c r="H251" s="142">
        <v>0.1</v>
      </c>
      <c r="I251" s="141" t="s">
        <v>217</v>
      </c>
      <c r="J251" s="141" t="s">
        <v>217</v>
      </c>
      <c r="K251" s="141" t="s">
        <v>217</v>
      </c>
      <c r="L251" s="141">
        <v>0</v>
      </c>
      <c r="M251" s="143">
        <v>0.4</v>
      </c>
      <c r="N251" s="3"/>
    </row>
    <row r="252" spans="1:14" ht="21.2" customHeight="1">
      <c r="A252" s="47">
        <v>13</v>
      </c>
      <c r="B252" s="144">
        <v>18.2</v>
      </c>
      <c r="C252" s="140" t="s">
        <v>217</v>
      </c>
      <c r="D252" s="140" t="s">
        <v>217</v>
      </c>
      <c r="E252" s="142">
        <v>1.9</v>
      </c>
      <c r="F252" s="141">
        <v>2.4</v>
      </c>
      <c r="G252" s="141">
        <v>38.4</v>
      </c>
      <c r="H252" s="142">
        <v>0</v>
      </c>
      <c r="I252" s="141" t="s">
        <v>217</v>
      </c>
      <c r="J252" s="141" t="s">
        <v>217</v>
      </c>
      <c r="K252" s="141" t="s">
        <v>217</v>
      </c>
      <c r="L252" s="142">
        <v>0</v>
      </c>
      <c r="M252" s="143">
        <v>1.9</v>
      </c>
      <c r="N252" s="3"/>
    </row>
    <row r="253" spans="1:14" ht="21.2" customHeight="1">
      <c r="A253" s="47">
        <v>14</v>
      </c>
      <c r="B253" s="144">
        <v>12.8</v>
      </c>
      <c r="C253" s="140" t="s">
        <v>217</v>
      </c>
      <c r="D253" s="140" t="s">
        <v>217</v>
      </c>
      <c r="E253" s="142">
        <v>2.1</v>
      </c>
      <c r="F253" s="141">
        <v>5</v>
      </c>
      <c r="G253" s="142">
        <v>20.399999999999999</v>
      </c>
      <c r="H253" s="141" t="s">
        <v>217</v>
      </c>
      <c r="I253" s="141" t="s">
        <v>217</v>
      </c>
      <c r="J253" s="141" t="s">
        <v>217</v>
      </c>
      <c r="K253" s="141" t="s">
        <v>217</v>
      </c>
      <c r="L253" s="142">
        <v>0</v>
      </c>
      <c r="M253" s="143">
        <v>5.4</v>
      </c>
      <c r="N253" s="3"/>
    </row>
    <row r="254" spans="1:14" ht="21.2" customHeight="1">
      <c r="A254" s="47">
        <v>15</v>
      </c>
      <c r="B254" s="144">
        <v>6.4</v>
      </c>
      <c r="C254" s="140" t="s">
        <v>217</v>
      </c>
      <c r="D254" s="147">
        <v>0</v>
      </c>
      <c r="E254" s="142">
        <v>2.4</v>
      </c>
      <c r="F254" s="142">
        <v>1.7</v>
      </c>
      <c r="G254" s="142">
        <v>10.5</v>
      </c>
      <c r="H254" s="141" t="s">
        <v>217</v>
      </c>
      <c r="I254" s="141" t="s">
        <v>217</v>
      </c>
      <c r="J254" s="141" t="s">
        <v>217</v>
      </c>
      <c r="K254" s="141" t="s">
        <v>217</v>
      </c>
      <c r="L254" s="142">
        <v>0</v>
      </c>
      <c r="M254" s="143">
        <v>4.3</v>
      </c>
      <c r="N254" s="3"/>
    </row>
    <row r="255" spans="1:14" ht="21.2" customHeight="1">
      <c r="A255" s="47">
        <v>16</v>
      </c>
      <c r="B255" s="144">
        <v>5.0999999999999996</v>
      </c>
      <c r="C255" s="140" t="s">
        <v>217</v>
      </c>
      <c r="D255" s="147">
        <v>0.5</v>
      </c>
      <c r="E255" s="142">
        <v>2.1</v>
      </c>
      <c r="F255" s="142">
        <v>0.6</v>
      </c>
      <c r="G255" s="142">
        <v>5.0999999999999996</v>
      </c>
      <c r="H255" s="141" t="s">
        <v>217</v>
      </c>
      <c r="I255" s="141" t="s">
        <v>217</v>
      </c>
      <c r="J255" s="141" t="s">
        <v>217</v>
      </c>
      <c r="K255" s="141" t="s">
        <v>217</v>
      </c>
      <c r="L255" s="142">
        <v>0</v>
      </c>
      <c r="M255" s="143">
        <v>3.4</v>
      </c>
      <c r="N255" s="3"/>
    </row>
    <row r="256" spans="1:14" ht="21.2" customHeight="1">
      <c r="A256" s="47">
        <v>17</v>
      </c>
      <c r="B256" s="144">
        <v>4.4000000000000004</v>
      </c>
      <c r="C256" s="140" t="s">
        <v>217</v>
      </c>
      <c r="D256" s="147">
        <v>0.5</v>
      </c>
      <c r="E256" s="142">
        <v>1.5</v>
      </c>
      <c r="F256" s="142">
        <v>0.1</v>
      </c>
      <c r="G256" s="142">
        <v>3.8</v>
      </c>
      <c r="H256" s="141" t="s">
        <v>217</v>
      </c>
      <c r="I256" s="141" t="s">
        <v>217</v>
      </c>
      <c r="J256" s="141" t="s">
        <v>217</v>
      </c>
      <c r="K256" s="141" t="s">
        <v>217</v>
      </c>
      <c r="L256" s="142">
        <v>0</v>
      </c>
      <c r="M256" s="143">
        <v>3.4</v>
      </c>
      <c r="N256" s="3"/>
    </row>
    <row r="257" spans="1:14" ht="21.2" customHeight="1">
      <c r="A257" s="47">
        <v>18</v>
      </c>
      <c r="B257" s="144">
        <v>3.7</v>
      </c>
      <c r="C257" s="140" t="s">
        <v>217</v>
      </c>
      <c r="D257" s="147">
        <v>0.2</v>
      </c>
      <c r="E257" s="142">
        <v>1.2</v>
      </c>
      <c r="F257" s="141" t="s">
        <v>217</v>
      </c>
      <c r="G257" s="142">
        <v>4.9000000000000004</v>
      </c>
      <c r="H257" s="141" t="s">
        <v>217</v>
      </c>
      <c r="I257" s="141" t="s">
        <v>217</v>
      </c>
      <c r="J257" s="141" t="s">
        <v>217</v>
      </c>
      <c r="K257" s="141" t="s">
        <v>217</v>
      </c>
      <c r="L257" s="141" t="s">
        <v>217</v>
      </c>
      <c r="M257" s="143">
        <v>3.6</v>
      </c>
      <c r="N257" s="3"/>
    </row>
    <row r="258" spans="1:14" ht="21.2" customHeight="1">
      <c r="A258" s="47">
        <v>19</v>
      </c>
      <c r="B258" s="144">
        <v>1.7</v>
      </c>
      <c r="C258" s="140" t="s">
        <v>217</v>
      </c>
      <c r="D258" s="147">
        <v>0.1</v>
      </c>
      <c r="E258" s="142">
        <v>1.1000000000000001</v>
      </c>
      <c r="F258" s="141" t="s">
        <v>217</v>
      </c>
      <c r="G258" s="142">
        <v>5.4</v>
      </c>
      <c r="H258" s="141" t="s">
        <v>217</v>
      </c>
      <c r="I258" s="141" t="s">
        <v>217</v>
      </c>
      <c r="J258" s="141" t="s">
        <v>217</v>
      </c>
      <c r="K258" s="141" t="s">
        <v>217</v>
      </c>
      <c r="L258" s="141" t="s">
        <v>217</v>
      </c>
      <c r="M258" s="145">
        <v>6.5</v>
      </c>
      <c r="N258" s="3"/>
    </row>
    <row r="259" spans="1:14" ht="21.2" customHeight="1">
      <c r="A259" s="47">
        <v>20</v>
      </c>
      <c r="B259" s="144">
        <v>0.6</v>
      </c>
      <c r="C259" s="140" t="s">
        <v>217</v>
      </c>
      <c r="D259" s="147">
        <v>0.1</v>
      </c>
      <c r="E259" s="142">
        <v>1</v>
      </c>
      <c r="F259" s="141" t="s">
        <v>217</v>
      </c>
      <c r="G259" s="142">
        <v>7</v>
      </c>
      <c r="H259" s="141" t="s">
        <v>217</v>
      </c>
      <c r="I259" s="141" t="s">
        <v>217</v>
      </c>
      <c r="J259" s="141" t="s">
        <v>217</v>
      </c>
      <c r="K259" s="141">
        <v>0.1</v>
      </c>
      <c r="L259" s="141" t="s">
        <v>217</v>
      </c>
      <c r="M259" s="145">
        <v>9</v>
      </c>
      <c r="N259" s="3"/>
    </row>
    <row r="260" spans="1:14" ht="21.2" customHeight="1">
      <c r="A260" s="47">
        <v>21</v>
      </c>
      <c r="B260" s="144">
        <v>0.1</v>
      </c>
      <c r="C260" s="140" t="s">
        <v>217</v>
      </c>
      <c r="D260" s="147">
        <v>0.5</v>
      </c>
      <c r="E260" s="142">
        <v>0.7</v>
      </c>
      <c r="F260" s="142">
        <v>0.7</v>
      </c>
      <c r="G260" s="142">
        <v>6.7</v>
      </c>
      <c r="H260" s="141" t="s">
        <v>217</v>
      </c>
      <c r="I260" s="141" t="s">
        <v>217</v>
      </c>
      <c r="J260" s="141" t="s">
        <v>217</v>
      </c>
      <c r="K260" s="142">
        <v>1.1000000000000001</v>
      </c>
      <c r="L260" s="141" t="s">
        <v>217</v>
      </c>
      <c r="M260" s="143">
        <v>6.9</v>
      </c>
      <c r="N260" s="3"/>
    </row>
    <row r="261" spans="1:14" ht="21.2" customHeight="1">
      <c r="A261" s="47">
        <v>22</v>
      </c>
      <c r="B261" s="144">
        <v>0</v>
      </c>
      <c r="C261" s="140" t="s">
        <v>217</v>
      </c>
      <c r="D261" s="147">
        <v>5.5</v>
      </c>
      <c r="E261" s="142">
        <v>0.6</v>
      </c>
      <c r="F261" s="142">
        <v>3</v>
      </c>
      <c r="G261" s="142">
        <v>6.2</v>
      </c>
      <c r="H261" s="141" t="s">
        <v>217</v>
      </c>
      <c r="I261" s="141" t="s">
        <v>217</v>
      </c>
      <c r="J261" s="141" t="s">
        <v>217</v>
      </c>
      <c r="K261" s="142">
        <v>0.1</v>
      </c>
      <c r="L261" s="141" t="s">
        <v>217</v>
      </c>
      <c r="M261" s="143">
        <v>4.9000000000000004</v>
      </c>
      <c r="N261" s="3"/>
    </row>
    <row r="262" spans="1:14" ht="21.2" customHeight="1">
      <c r="A262" s="47">
        <v>23</v>
      </c>
      <c r="B262" s="144">
        <v>0</v>
      </c>
      <c r="C262" s="140" t="s">
        <v>217</v>
      </c>
      <c r="D262" s="140">
        <v>12.2</v>
      </c>
      <c r="E262" s="142">
        <v>0.5</v>
      </c>
      <c r="F262" s="142">
        <v>0.7</v>
      </c>
      <c r="G262" s="142">
        <v>12.2</v>
      </c>
      <c r="H262" s="141" t="s">
        <v>217</v>
      </c>
      <c r="I262" s="141" t="s">
        <v>217</v>
      </c>
      <c r="J262" s="141" t="s">
        <v>217</v>
      </c>
      <c r="K262" s="141" t="s">
        <v>217</v>
      </c>
      <c r="L262" s="141" t="s">
        <v>217</v>
      </c>
      <c r="M262" s="143">
        <v>4.5</v>
      </c>
      <c r="N262" s="3"/>
    </row>
    <row r="263" spans="1:14" ht="21.2" customHeight="1">
      <c r="A263" s="47">
        <v>24</v>
      </c>
      <c r="B263" s="140" t="s">
        <v>217</v>
      </c>
      <c r="C263" s="140" t="s">
        <v>217</v>
      </c>
      <c r="D263" s="147">
        <v>13.4</v>
      </c>
      <c r="E263" s="142">
        <v>0.2</v>
      </c>
      <c r="F263" s="142">
        <v>0.1</v>
      </c>
      <c r="G263" s="142">
        <v>9.9</v>
      </c>
      <c r="H263" s="141" t="s">
        <v>217</v>
      </c>
      <c r="I263" s="141" t="s">
        <v>217</v>
      </c>
      <c r="J263" s="141" t="s">
        <v>217</v>
      </c>
      <c r="K263" s="141" t="s">
        <v>217</v>
      </c>
      <c r="L263" s="141" t="s">
        <v>217</v>
      </c>
      <c r="M263" s="143">
        <v>3.8</v>
      </c>
      <c r="N263" s="3"/>
    </row>
    <row r="264" spans="1:14" ht="21.2" customHeight="1">
      <c r="A264" s="47">
        <v>25</v>
      </c>
      <c r="B264" s="140" t="s">
        <v>217</v>
      </c>
      <c r="C264" s="140" t="s">
        <v>217</v>
      </c>
      <c r="D264" s="147">
        <v>8.6999999999999993</v>
      </c>
      <c r="E264" s="142">
        <v>0.1</v>
      </c>
      <c r="F264" s="141" t="s">
        <v>217</v>
      </c>
      <c r="G264" s="142">
        <v>8.1999999999999993</v>
      </c>
      <c r="H264" s="141" t="s">
        <v>217</v>
      </c>
      <c r="I264" s="141" t="s">
        <v>217</v>
      </c>
      <c r="J264" s="141" t="s">
        <v>217</v>
      </c>
      <c r="K264" s="141" t="s">
        <v>217</v>
      </c>
      <c r="L264" s="141" t="s">
        <v>217</v>
      </c>
      <c r="M264" s="143">
        <v>3.4</v>
      </c>
      <c r="N264" s="3"/>
    </row>
    <row r="265" spans="1:14" ht="21.2" customHeight="1">
      <c r="A265" s="47">
        <v>26</v>
      </c>
      <c r="B265" s="140" t="s">
        <v>217</v>
      </c>
      <c r="C265" s="140" t="s">
        <v>217</v>
      </c>
      <c r="D265" s="147">
        <v>7</v>
      </c>
      <c r="E265" s="142">
        <v>0</v>
      </c>
      <c r="F265" s="141" t="s">
        <v>217</v>
      </c>
      <c r="G265" s="142">
        <v>4.5</v>
      </c>
      <c r="H265" s="141" t="s">
        <v>217</v>
      </c>
      <c r="I265" s="142">
        <v>0</v>
      </c>
      <c r="J265" s="141" t="s">
        <v>217</v>
      </c>
      <c r="K265" s="141" t="s">
        <v>217</v>
      </c>
      <c r="L265" s="141" t="s">
        <v>217</v>
      </c>
      <c r="M265" s="143">
        <v>3.4</v>
      </c>
      <c r="N265" s="3"/>
    </row>
    <row r="266" spans="1:14" ht="21.2" customHeight="1">
      <c r="A266" s="47">
        <v>27</v>
      </c>
      <c r="B266" s="140" t="s">
        <v>217</v>
      </c>
      <c r="C266" s="140" t="s">
        <v>217</v>
      </c>
      <c r="D266" s="147">
        <v>5.3</v>
      </c>
      <c r="E266" s="141" t="s">
        <v>217</v>
      </c>
      <c r="F266" s="141" t="s">
        <v>217</v>
      </c>
      <c r="G266" s="142">
        <v>3.6</v>
      </c>
      <c r="H266" s="141" t="s">
        <v>217</v>
      </c>
      <c r="I266" s="142">
        <v>2.9</v>
      </c>
      <c r="J266" s="141" t="s">
        <v>217</v>
      </c>
      <c r="K266" s="141" t="s">
        <v>217</v>
      </c>
      <c r="L266" s="141" t="s">
        <v>217</v>
      </c>
      <c r="M266" s="143">
        <v>3.4</v>
      </c>
      <c r="N266" s="3"/>
    </row>
    <row r="267" spans="1:14" ht="21.2" customHeight="1">
      <c r="A267" s="47">
        <v>28</v>
      </c>
      <c r="B267" s="140" t="s">
        <v>217</v>
      </c>
      <c r="C267" s="140" t="s">
        <v>217</v>
      </c>
      <c r="D267" s="147">
        <v>4.2</v>
      </c>
      <c r="E267" s="141" t="s">
        <v>217</v>
      </c>
      <c r="F267" s="141" t="s">
        <v>217</v>
      </c>
      <c r="G267" s="142">
        <v>2.6</v>
      </c>
      <c r="H267" s="141" t="s">
        <v>217</v>
      </c>
      <c r="I267" s="141">
        <v>4.5999999999999996</v>
      </c>
      <c r="J267" s="141" t="s">
        <v>217</v>
      </c>
      <c r="K267" s="141" t="s">
        <v>217</v>
      </c>
      <c r="L267" s="141" t="s">
        <v>217</v>
      </c>
      <c r="M267" s="143">
        <v>3.2</v>
      </c>
      <c r="N267" s="3"/>
    </row>
    <row r="268" spans="1:14" ht="21.2" customHeight="1">
      <c r="A268" s="47">
        <v>29</v>
      </c>
      <c r="B268" s="140" t="s">
        <v>217</v>
      </c>
      <c r="C268" s="140"/>
      <c r="D268" s="147">
        <v>3.3</v>
      </c>
      <c r="E268" s="141" t="s">
        <v>217</v>
      </c>
      <c r="F268" s="141" t="s">
        <v>217</v>
      </c>
      <c r="G268" s="142">
        <v>2</v>
      </c>
      <c r="H268" s="141" t="s">
        <v>217</v>
      </c>
      <c r="I268" s="142">
        <v>3.6</v>
      </c>
      <c r="J268" s="141" t="s">
        <v>217</v>
      </c>
      <c r="K268" s="141" t="s">
        <v>217</v>
      </c>
      <c r="L268" s="141" t="s">
        <v>217</v>
      </c>
      <c r="M268" s="143">
        <v>3</v>
      </c>
      <c r="N268" s="3"/>
    </row>
    <row r="269" spans="1:14" ht="21.2" customHeight="1">
      <c r="A269" s="47">
        <v>30</v>
      </c>
      <c r="B269" s="140" t="s">
        <v>217</v>
      </c>
      <c r="C269" s="147"/>
      <c r="D269" s="147">
        <v>3.1</v>
      </c>
      <c r="E269" s="141" t="s">
        <v>217</v>
      </c>
      <c r="F269" s="141" t="s">
        <v>217</v>
      </c>
      <c r="G269" s="142">
        <v>12.9</v>
      </c>
      <c r="H269" s="141" t="s">
        <v>217</v>
      </c>
      <c r="I269" s="142">
        <v>1.3</v>
      </c>
      <c r="J269" s="141" t="s">
        <v>217</v>
      </c>
      <c r="K269" s="141" t="s">
        <v>217</v>
      </c>
      <c r="L269" s="141" t="s">
        <v>217</v>
      </c>
      <c r="M269" s="143">
        <v>2.9</v>
      </c>
      <c r="N269" s="3"/>
    </row>
    <row r="270" spans="1:14" ht="21.2" customHeight="1">
      <c r="A270" s="148">
        <v>31</v>
      </c>
      <c r="B270" s="140" t="s">
        <v>217</v>
      </c>
      <c r="C270" s="40"/>
      <c r="D270" s="147">
        <v>3.3</v>
      </c>
      <c r="E270" s="142"/>
      <c r="F270" s="141" t="s">
        <v>217</v>
      </c>
      <c r="G270" s="149"/>
      <c r="H270" s="141"/>
      <c r="I270" s="142">
        <v>0.4</v>
      </c>
      <c r="J270" s="149"/>
      <c r="K270" s="141" t="s">
        <v>217</v>
      </c>
      <c r="L270" s="142"/>
      <c r="M270" s="143">
        <v>3.5</v>
      </c>
      <c r="N270" s="3"/>
    </row>
    <row r="271" spans="1:14" ht="21.2" customHeight="1">
      <c r="A271" s="46" t="s">
        <v>218</v>
      </c>
      <c r="B271" s="139">
        <f>SUM(B240:B249)/10</f>
        <v>10.8</v>
      </c>
      <c r="C271" s="151" t="s">
        <v>219</v>
      </c>
      <c r="D271" s="151" t="s">
        <v>219</v>
      </c>
      <c r="E271" s="152">
        <f>SUM(E240:E249)/10</f>
        <v>2.11</v>
      </c>
      <c r="F271" s="152" t="s">
        <v>219</v>
      </c>
      <c r="G271" s="152">
        <f>SUM(G240:G249)/10</f>
        <v>0.09</v>
      </c>
      <c r="H271" s="152">
        <f>SUM(H240:H249)/10</f>
        <v>8.9799999999999986</v>
      </c>
      <c r="I271" s="152" t="s">
        <v>219</v>
      </c>
      <c r="J271" s="152">
        <f>SUM(J240:J249)/10</f>
        <v>0.02</v>
      </c>
      <c r="K271" s="152" t="s">
        <v>219</v>
      </c>
      <c r="L271" s="152">
        <f>SUM(L240:L249)/10</f>
        <v>0</v>
      </c>
      <c r="M271" s="153">
        <f>SUM(M240:M249)/10</f>
        <v>0.2</v>
      </c>
      <c r="N271" s="3"/>
    </row>
    <row r="272" spans="1:14" ht="21.2" customHeight="1">
      <c r="A272" s="46" t="s">
        <v>220</v>
      </c>
      <c r="B272" s="144">
        <f>SUM(B250:B259)/10</f>
        <v>11.41</v>
      </c>
      <c r="C272" s="147" t="s">
        <v>219</v>
      </c>
      <c r="D272" s="147">
        <f>SUM(D250:D259)/10</f>
        <v>0.14000000000000001</v>
      </c>
      <c r="E272" s="142">
        <f>SUM(E250:E259)/10</f>
        <v>1.7</v>
      </c>
      <c r="F272" s="142">
        <f>SUM(F250:F259)/10</f>
        <v>0.97999999999999987</v>
      </c>
      <c r="G272" s="142">
        <f>SUM(G250:G259)/10</f>
        <v>9.7200000000000006</v>
      </c>
      <c r="H272" s="142">
        <f>SUM(H250:H259)/10</f>
        <v>3.0000000000000006E-2</v>
      </c>
      <c r="I272" s="142" t="s">
        <v>219</v>
      </c>
      <c r="J272" s="142" t="s">
        <v>219</v>
      </c>
      <c r="K272" s="142">
        <v>0</v>
      </c>
      <c r="L272" s="142">
        <f>SUM(L250:L259)/10</f>
        <v>0</v>
      </c>
      <c r="M272" s="143">
        <f>SUM(M250:M259)/10</f>
        <v>3.85</v>
      </c>
      <c r="N272" s="3"/>
    </row>
    <row r="273" spans="1:15" ht="21.2" customHeight="1">
      <c r="A273" s="46" t="s">
        <v>221</v>
      </c>
      <c r="B273" s="144">
        <f>SUM(B260:B270)/11</f>
        <v>9.0909090909090922E-3</v>
      </c>
      <c r="C273" s="147" t="s">
        <v>219</v>
      </c>
      <c r="D273" s="147">
        <f>SUM(D260:D270)/11</f>
        <v>6.0454545454545459</v>
      </c>
      <c r="E273" s="142">
        <f>SUM(E260:E270)/10</f>
        <v>0.20999999999999996</v>
      </c>
      <c r="F273" s="142">
        <f>SUM(F260:F270)/11</f>
        <v>0.40909090909090912</v>
      </c>
      <c r="G273" s="142">
        <f>SUM(G260:G270)/10</f>
        <v>6.8800000000000008</v>
      </c>
      <c r="H273" s="142" t="s">
        <v>219</v>
      </c>
      <c r="I273" s="142">
        <f>SUM(I260:I270)/11</f>
        <v>1.1636363636363638</v>
      </c>
      <c r="J273" s="142" t="s">
        <v>219</v>
      </c>
      <c r="K273" s="142">
        <f>SUM(K260:K270)/11</f>
        <v>0.10909090909090911</v>
      </c>
      <c r="L273" s="142" t="s">
        <v>219</v>
      </c>
      <c r="M273" s="143">
        <f>SUM(M260:M270)/11</f>
        <v>3.9</v>
      </c>
      <c r="N273" s="3"/>
    </row>
    <row r="274" spans="1:15" ht="21.2" customHeight="1">
      <c r="A274" s="46" t="s">
        <v>222</v>
      </c>
      <c r="B274" s="144">
        <f>SUM(B240:B270)/31</f>
        <v>7.1677419354838694</v>
      </c>
      <c r="C274" s="147" t="s">
        <v>219</v>
      </c>
      <c r="D274" s="147">
        <f>SUM(D240:D270)/31</f>
        <v>2.1903225806451609</v>
      </c>
      <c r="E274" s="142">
        <f>SUM(E240:E270)/30</f>
        <v>1.3400000000000003</v>
      </c>
      <c r="F274" s="142">
        <f>SUM(F240:F270)/31</f>
        <v>0.46129032258064506</v>
      </c>
      <c r="G274" s="142">
        <f>SUM(G240:G270)/30</f>
        <v>5.5633333333333335</v>
      </c>
      <c r="H274" s="142">
        <f>SUM(H240:H270)/31</f>
        <v>2.9064516129032252</v>
      </c>
      <c r="I274" s="142">
        <f>SUM(I240:I270)/31</f>
        <v>0.41290322580645161</v>
      </c>
      <c r="J274" s="142">
        <f>SUM(J240:J270)/30</f>
        <v>6.6666666666666671E-3</v>
      </c>
      <c r="K274" s="142">
        <f>SUM(K240:K270)/31</f>
        <v>4.1935483870967752E-2</v>
      </c>
      <c r="L274" s="142">
        <f>SUM(L240:L270)/30</f>
        <v>0</v>
      </c>
      <c r="M274" s="143">
        <f>SUM(M240:M270)/31</f>
        <v>2.6903225806451614</v>
      </c>
      <c r="N274" s="190"/>
      <c r="O274" s="154"/>
    </row>
    <row r="275" spans="1:15" ht="21.2" customHeight="1">
      <c r="A275" s="46" t="s">
        <v>223</v>
      </c>
      <c r="B275" s="144">
        <v>41.7</v>
      </c>
      <c r="C275" s="147" t="s">
        <v>219</v>
      </c>
      <c r="D275" s="147">
        <v>21.4</v>
      </c>
      <c r="E275" s="142">
        <v>3.1</v>
      </c>
      <c r="F275" s="142">
        <v>7.2</v>
      </c>
      <c r="G275" s="142">
        <v>66</v>
      </c>
      <c r="H275" s="142">
        <v>31.3</v>
      </c>
      <c r="I275" s="142">
        <v>5.3</v>
      </c>
      <c r="J275" s="142">
        <v>0.3</v>
      </c>
      <c r="K275" s="142">
        <v>1.9</v>
      </c>
      <c r="L275" s="142">
        <v>0</v>
      </c>
      <c r="M275" s="143">
        <v>13.3</v>
      </c>
      <c r="N275" s="3"/>
    </row>
    <row r="276" spans="1:15" ht="21.2" customHeight="1">
      <c r="A276" s="12" t="s">
        <v>224</v>
      </c>
      <c r="B276" s="155" t="s">
        <v>219</v>
      </c>
      <c r="C276" s="40" t="s">
        <v>219</v>
      </c>
      <c r="D276" s="40" t="s">
        <v>219</v>
      </c>
      <c r="E276" s="200" t="s">
        <v>219</v>
      </c>
      <c r="F276" s="200" t="s">
        <v>219</v>
      </c>
      <c r="G276" s="200" t="s">
        <v>219</v>
      </c>
      <c r="H276" s="200" t="s">
        <v>219</v>
      </c>
      <c r="I276" s="200" t="s">
        <v>219</v>
      </c>
      <c r="J276" s="200" t="s">
        <v>219</v>
      </c>
      <c r="K276" s="200" t="s">
        <v>219</v>
      </c>
      <c r="L276" s="200" t="s">
        <v>219</v>
      </c>
      <c r="M276" s="179" t="s">
        <v>219</v>
      </c>
      <c r="N276" s="3"/>
    </row>
    <row r="277" spans="1:15" ht="21.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3"/>
    </row>
    <row r="278" spans="1:15" ht="21.2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5" ht="21.2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5" ht="21.2" customHeight="1">
      <c r="A280" s="3"/>
      <c r="B280" s="3"/>
      <c r="C280" s="3"/>
      <c r="D280" s="3"/>
      <c r="E280" s="3"/>
      <c r="F280" s="3"/>
      <c r="G280" s="87"/>
      <c r="H280" s="3"/>
      <c r="I280" s="3"/>
      <c r="J280" s="3"/>
      <c r="K280" s="3"/>
      <c r="L280" s="3"/>
      <c r="M280" s="3"/>
      <c r="N280" s="3"/>
    </row>
    <row r="281" spans="1:15" ht="21.2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5" ht="21.2" customHeight="1">
      <c r="A282" s="3"/>
      <c r="B282" s="3"/>
      <c r="C282" s="3"/>
      <c r="D282" s="3"/>
      <c r="E282" s="3"/>
      <c r="F282" s="87"/>
      <c r="G282" s="3"/>
      <c r="H282" s="3"/>
      <c r="I282" s="3"/>
      <c r="J282" s="3"/>
      <c r="K282" s="3"/>
      <c r="L282" s="3"/>
      <c r="M282" s="3"/>
      <c r="N282" s="3"/>
    </row>
    <row r="283" spans="1:15" ht="21.2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5" ht="21.2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5" ht="21.2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5" ht="21.2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5" ht="21.2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5" ht="21.2" customHeight="1"/>
    <row r="289" ht="21.2" customHeight="1"/>
    <row r="290" ht="21.2" customHeight="1"/>
    <row r="291" ht="21.2" customHeight="1"/>
    <row r="292" ht="21.2" customHeight="1"/>
    <row r="293" ht="21.2" customHeight="1"/>
    <row r="294" ht="21.2" customHeight="1"/>
    <row r="295" ht="21.2" customHeight="1"/>
    <row r="296" ht="21.2" customHeight="1"/>
    <row r="297" ht="21.2" customHeight="1"/>
    <row r="298" ht="21.2" customHeight="1"/>
    <row r="299" ht="21.2" customHeight="1"/>
    <row r="300" ht="21.2" customHeight="1"/>
    <row r="301" ht="21.2" customHeight="1"/>
    <row r="302" ht="21.2" customHeight="1"/>
    <row r="303" ht="21.2" customHeight="1"/>
    <row r="304" ht="21.2" customHeight="1"/>
    <row r="305" ht="21.2" customHeight="1"/>
    <row r="306" ht="21.2" customHeight="1"/>
    <row r="307" ht="21.2" customHeight="1"/>
    <row r="308" ht="21.2" customHeight="1"/>
    <row r="309" ht="21.2" customHeight="1"/>
    <row r="310" ht="21.2" customHeight="1"/>
    <row r="311" ht="21.2" customHeight="1"/>
    <row r="312" ht="21.2" customHeight="1"/>
    <row r="313" ht="21.2" customHeight="1"/>
    <row r="314" ht="21.2" customHeight="1"/>
    <row r="315" ht="21.2" customHeight="1"/>
    <row r="316" ht="21.2" customHeight="1"/>
    <row r="317" ht="21.2" customHeight="1"/>
    <row r="318" ht="21.2" customHeight="1"/>
    <row r="319" ht="21.2" customHeight="1"/>
    <row r="320" ht="21.2" customHeight="1"/>
    <row r="321" ht="21.2" customHeight="1"/>
    <row r="322" ht="21.2" customHeight="1"/>
    <row r="323" ht="21.2" customHeight="1"/>
    <row r="324" ht="21.2" customHeight="1"/>
    <row r="325" ht="21.2" customHeight="1"/>
    <row r="326" ht="21.2" customHeight="1"/>
    <row r="327" ht="21.2" customHeight="1"/>
    <row r="328" ht="21.2" customHeight="1"/>
    <row r="329" ht="21.2" customHeight="1"/>
  </sheetData>
  <mergeCells count="6">
    <mergeCell ref="F237:I237"/>
    <mergeCell ref="E4:I4"/>
    <mergeCell ref="F5:I5"/>
    <mergeCell ref="E50:J50"/>
    <mergeCell ref="F96:I96"/>
    <mergeCell ref="F190:I190"/>
  </mergeCells>
  <printOptions horizontalCentered="1"/>
  <pageMargins left="0.70826771653543308" right="0.70826771653543308" top="0.74881889763779519" bottom="0.74881889763779519" header="0.31535433070866109" footer="0.31535433070866109"/>
  <pageSetup paperSize="9" scale="51" fitToWidth="0" fitToHeight="0" pageOrder="overThenDown" orientation="portrait" r:id="rId1"/>
  <headerFooter alignWithMargins="0"/>
  <rowBreaks count="5" manualBreakCount="5">
    <brk id="48" man="1"/>
    <brk id="94" man="1"/>
    <brk id="141" man="1"/>
    <brk id="188" man="1"/>
    <brk id="235" man="1"/>
  </rowBreaks>
  <colBreaks count="1" manualBreakCount="1">
    <brk id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view="pageBreakPreview" zoomScale="60" zoomScaleNormal="100" workbookViewId="0">
      <selection activeCell="H66" sqref="H66"/>
    </sheetView>
  </sheetViews>
  <sheetFormatPr defaultRowHeight="14.25"/>
  <cols>
    <col min="1" max="7" width="9.375" customWidth="1"/>
    <col min="8" max="8" width="12.5" customWidth="1"/>
    <col min="9" max="9" width="13.5" customWidth="1"/>
    <col min="10" max="11" width="9.375" customWidth="1"/>
    <col min="12" max="12" width="8.5" customWidth="1"/>
    <col min="13" max="13" width="9.125" customWidth="1"/>
    <col min="14" max="14" width="9.375" customWidth="1"/>
    <col min="15" max="15" width="11.375" customWidth="1"/>
    <col min="16" max="16" width="9.375" customWidth="1"/>
    <col min="17" max="17" width="8.625" customWidth="1"/>
    <col min="18" max="18" width="8.875" customWidth="1"/>
  </cols>
  <sheetData>
    <row r="1" spans="1:17" ht="22.7" customHeight="1">
      <c r="A1" s="131" t="s">
        <v>235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3"/>
      <c r="P1" s="201"/>
    </row>
    <row r="2" spans="1:17" ht="22.7" customHeight="1">
      <c r="A2" s="131"/>
      <c r="B2" s="131"/>
      <c r="C2" s="131"/>
      <c r="D2" s="131"/>
      <c r="E2" s="131"/>
      <c r="F2" s="131"/>
      <c r="G2" s="131" t="s">
        <v>215</v>
      </c>
      <c r="H2" s="131"/>
      <c r="I2" s="131"/>
      <c r="J2" s="131"/>
      <c r="K2" s="131"/>
      <c r="L2" s="131"/>
      <c r="M2" s="131"/>
      <c r="N2" s="131"/>
      <c r="O2" s="3"/>
      <c r="P2" s="201"/>
    </row>
    <row r="3" spans="1:17" ht="22.7" customHeight="1">
      <c r="A3" s="131" t="s">
        <v>236</v>
      </c>
      <c r="B3" s="131"/>
      <c r="C3" s="131"/>
      <c r="D3" s="131"/>
      <c r="E3" s="131" t="s">
        <v>237</v>
      </c>
      <c r="F3" s="131"/>
      <c r="G3" s="131"/>
      <c r="H3" s="131"/>
      <c r="I3" s="131"/>
      <c r="J3" s="131" t="s">
        <v>238</v>
      </c>
      <c r="K3" s="131"/>
      <c r="L3" s="131"/>
      <c r="M3" s="131"/>
      <c r="N3" s="202" t="s">
        <v>239</v>
      </c>
      <c r="O3" s="3"/>
      <c r="P3" s="201"/>
    </row>
    <row r="4" spans="1:17" ht="21.6" customHeight="1">
      <c r="A4" s="203"/>
      <c r="B4" s="203" t="s">
        <v>222</v>
      </c>
      <c r="C4" s="347" t="s">
        <v>223</v>
      </c>
      <c r="D4" s="347"/>
      <c r="E4" s="347"/>
      <c r="F4" s="347"/>
      <c r="G4" s="204"/>
      <c r="H4" s="204" t="s">
        <v>240</v>
      </c>
      <c r="I4" s="204"/>
      <c r="J4" s="205"/>
      <c r="K4" s="206"/>
      <c r="L4" s="206" t="s">
        <v>241</v>
      </c>
      <c r="M4" s="206"/>
      <c r="N4" s="207"/>
      <c r="O4" s="3"/>
      <c r="P4" s="201"/>
    </row>
    <row r="5" spans="1:17" ht="22.7" customHeight="1">
      <c r="A5" s="208"/>
      <c r="B5" s="208" t="s">
        <v>242</v>
      </c>
      <c r="C5" s="131" t="s">
        <v>242</v>
      </c>
      <c r="D5" s="209" t="s">
        <v>243</v>
      </c>
      <c r="E5" s="163"/>
      <c r="F5" s="203" t="s">
        <v>244</v>
      </c>
      <c r="G5" s="203" t="s">
        <v>242</v>
      </c>
      <c r="H5" s="209" t="s">
        <v>243</v>
      </c>
      <c r="I5" s="138"/>
      <c r="J5" s="203" t="s">
        <v>244</v>
      </c>
      <c r="K5" s="203" t="s">
        <v>242</v>
      </c>
      <c r="L5" s="209" t="s">
        <v>243</v>
      </c>
      <c r="M5" s="138"/>
      <c r="N5" s="203" t="s">
        <v>244</v>
      </c>
      <c r="O5" s="3"/>
      <c r="P5" s="201"/>
      <c r="Q5" s="2"/>
    </row>
    <row r="6" spans="1:17" ht="22.7" customHeight="1">
      <c r="A6" s="210"/>
      <c r="B6" s="210" t="s">
        <v>245</v>
      </c>
      <c r="C6" s="131" t="s">
        <v>245</v>
      </c>
      <c r="D6" s="211" t="s">
        <v>246</v>
      </c>
      <c r="E6" s="131" t="s">
        <v>247</v>
      </c>
      <c r="F6" s="210" t="s">
        <v>248</v>
      </c>
      <c r="G6" s="210" t="s">
        <v>245</v>
      </c>
      <c r="H6" s="211" t="s">
        <v>246</v>
      </c>
      <c r="I6" s="211" t="s">
        <v>247</v>
      </c>
      <c r="J6" s="210" t="s">
        <v>248</v>
      </c>
      <c r="K6" s="210" t="s">
        <v>245</v>
      </c>
      <c r="L6" s="211" t="s">
        <v>246</v>
      </c>
      <c r="M6" s="211" t="s">
        <v>247</v>
      </c>
      <c r="N6" s="210" t="s">
        <v>248</v>
      </c>
      <c r="O6" s="3"/>
      <c r="P6" s="201"/>
    </row>
    <row r="7" spans="1:17" ht="39.950000000000003" customHeight="1">
      <c r="A7" s="212">
        <v>2014</v>
      </c>
      <c r="B7" s="213">
        <v>4.8</v>
      </c>
      <c r="C7" s="213">
        <v>63.5</v>
      </c>
      <c r="D7" s="214" t="s">
        <v>103</v>
      </c>
      <c r="E7" s="214"/>
      <c r="F7" s="212">
        <v>1</v>
      </c>
      <c r="G7" s="213" t="s">
        <v>249</v>
      </c>
      <c r="H7" s="215" t="s">
        <v>250</v>
      </c>
      <c r="I7" s="215" t="s">
        <v>251</v>
      </c>
      <c r="J7" s="216" t="s">
        <v>252</v>
      </c>
      <c r="K7" s="212" t="s">
        <v>219</v>
      </c>
      <c r="L7" s="215" t="s">
        <v>253</v>
      </c>
      <c r="M7" s="215" t="s">
        <v>254</v>
      </c>
      <c r="N7" s="212">
        <v>35</v>
      </c>
      <c r="O7" s="3"/>
      <c r="P7" s="201"/>
    </row>
    <row r="8" spans="1:17" ht="22.7" customHeight="1">
      <c r="A8" s="217" t="s">
        <v>255</v>
      </c>
      <c r="B8" s="218">
        <v>16.899999999999999</v>
      </c>
      <c r="C8" s="137">
        <v>284</v>
      </c>
      <c r="D8" s="219">
        <v>40271</v>
      </c>
      <c r="E8" s="137"/>
      <c r="F8" s="137">
        <v>1</v>
      </c>
      <c r="G8" s="137" t="s">
        <v>256</v>
      </c>
      <c r="H8" s="220" t="s">
        <v>257</v>
      </c>
      <c r="I8" s="220" t="s">
        <v>258</v>
      </c>
      <c r="J8" s="137">
        <v>174</v>
      </c>
      <c r="K8" s="137" t="s">
        <v>259</v>
      </c>
      <c r="L8" s="220" t="s">
        <v>260</v>
      </c>
      <c r="M8" s="220" t="s">
        <v>261</v>
      </c>
      <c r="N8" s="137">
        <v>155</v>
      </c>
      <c r="O8" s="3"/>
      <c r="P8" s="201"/>
    </row>
    <row r="9" spans="1:17" ht="22.7" customHeight="1">
      <c r="A9" s="131"/>
      <c r="B9" s="131"/>
      <c r="C9" s="131"/>
      <c r="D9" s="131" t="s">
        <v>262</v>
      </c>
      <c r="E9" s="131"/>
      <c r="F9" s="130">
        <v>18.2</v>
      </c>
      <c r="G9" s="130">
        <v>4.0999999999999996</v>
      </c>
      <c r="H9" s="221">
        <v>0.1</v>
      </c>
      <c r="I9" s="130" t="s">
        <v>219</v>
      </c>
      <c r="J9" s="130" t="s">
        <v>219</v>
      </c>
      <c r="K9" s="131"/>
      <c r="L9" s="131"/>
      <c r="M9" s="131"/>
      <c r="N9" s="131"/>
      <c r="O9" s="3"/>
      <c r="P9" s="201"/>
    </row>
    <row r="10" spans="1:17" ht="22.7" customHeight="1">
      <c r="A10" s="131"/>
      <c r="B10" s="131"/>
      <c r="C10" s="131"/>
      <c r="D10" s="131"/>
      <c r="E10" s="131"/>
      <c r="F10" s="130"/>
      <c r="G10" s="130"/>
      <c r="H10" s="130"/>
      <c r="I10" s="130"/>
      <c r="J10" s="130"/>
      <c r="K10" s="131"/>
      <c r="L10" s="131"/>
      <c r="M10" s="131"/>
      <c r="N10" s="131"/>
      <c r="O10" s="3"/>
      <c r="P10" s="201"/>
    </row>
    <row r="11" spans="1:17" ht="22.7" customHeight="1">
      <c r="A11" s="131"/>
      <c r="B11" s="131"/>
      <c r="C11" s="131"/>
      <c r="D11" s="131"/>
      <c r="E11" s="131"/>
      <c r="F11" s="130"/>
      <c r="G11" s="130"/>
      <c r="H11" s="130"/>
      <c r="I11" s="130"/>
      <c r="J11" s="130"/>
      <c r="K11" s="131"/>
      <c r="L11" s="131"/>
      <c r="M11" s="131"/>
      <c r="N11" s="131"/>
      <c r="O11" s="3"/>
      <c r="P11" s="201"/>
    </row>
    <row r="12" spans="1:17" ht="22.7" customHeight="1">
      <c r="A12" s="131"/>
      <c r="B12" s="131"/>
      <c r="C12" s="131"/>
      <c r="D12" s="131"/>
      <c r="E12" s="131"/>
      <c r="F12" s="131"/>
      <c r="G12" s="131" t="s">
        <v>226</v>
      </c>
      <c r="H12" s="131"/>
      <c r="I12" s="131"/>
      <c r="J12" s="131"/>
      <c r="K12" s="131"/>
      <c r="L12" s="131"/>
      <c r="M12" s="131"/>
      <c r="N12" s="131"/>
      <c r="O12" s="3"/>
      <c r="P12" s="201"/>
    </row>
    <row r="13" spans="1:17" ht="22.7" customHeight="1">
      <c r="A13" s="131" t="s">
        <v>263</v>
      </c>
      <c r="B13" s="131"/>
      <c r="C13" s="131"/>
      <c r="D13" s="131"/>
      <c r="E13" s="131" t="s">
        <v>264</v>
      </c>
      <c r="F13" s="131"/>
      <c r="G13" s="131"/>
      <c r="H13" s="131"/>
      <c r="I13" s="131"/>
      <c r="J13" s="131" t="s">
        <v>265</v>
      </c>
      <c r="K13" s="131"/>
      <c r="L13" s="131"/>
      <c r="M13" s="131"/>
      <c r="N13" s="161" t="s">
        <v>266</v>
      </c>
      <c r="O13" s="3"/>
      <c r="P13" s="201"/>
    </row>
    <row r="14" spans="1:17" ht="22.7" customHeight="1">
      <c r="A14" s="203"/>
      <c r="B14" s="203" t="s">
        <v>222</v>
      </c>
      <c r="C14" s="209" t="s">
        <v>223</v>
      </c>
      <c r="D14" s="163"/>
      <c r="E14" s="163"/>
      <c r="F14" s="138"/>
      <c r="G14" s="204"/>
      <c r="H14" s="204" t="s">
        <v>240</v>
      </c>
      <c r="I14" s="204"/>
      <c r="J14" s="205"/>
      <c r="K14" s="206"/>
      <c r="L14" s="206" t="s">
        <v>241</v>
      </c>
      <c r="M14" s="206"/>
      <c r="N14" s="207"/>
      <c r="O14" s="3"/>
      <c r="P14" s="201"/>
    </row>
    <row r="15" spans="1:17" ht="22.7" customHeight="1">
      <c r="A15" s="208"/>
      <c r="B15" s="208" t="s">
        <v>242</v>
      </c>
      <c r="C15" s="131" t="s">
        <v>242</v>
      </c>
      <c r="D15" s="209" t="s">
        <v>243</v>
      </c>
      <c r="E15" s="163"/>
      <c r="F15" s="203" t="s">
        <v>244</v>
      </c>
      <c r="G15" s="203" t="s">
        <v>242</v>
      </c>
      <c r="H15" s="209" t="s">
        <v>243</v>
      </c>
      <c r="I15" s="138"/>
      <c r="J15" s="203" t="s">
        <v>244</v>
      </c>
      <c r="K15" s="203" t="s">
        <v>242</v>
      </c>
      <c r="L15" s="209" t="s">
        <v>243</v>
      </c>
      <c r="M15" s="138"/>
      <c r="N15" s="203" t="s">
        <v>244</v>
      </c>
      <c r="O15" s="3"/>
      <c r="P15" s="201"/>
    </row>
    <row r="16" spans="1:17" ht="22.7" customHeight="1">
      <c r="A16" s="208"/>
      <c r="B16" s="208" t="s">
        <v>245</v>
      </c>
      <c r="C16" s="131" t="s">
        <v>245</v>
      </c>
      <c r="D16" s="203" t="s">
        <v>246</v>
      </c>
      <c r="E16" s="131" t="s">
        <v>247</v>
      </c>
      <c r="F16" s="208" t="s">
        <v>248</v>
      </c>
      <c r="G16" s="208" t="s">
        <v>245</v>
      </c>
      <c r="H16" s="203" t="s">
        <v>246</v>
      </c>
      <c r="I16" s="203" t="s">
        <v>247</v>
      </c>
      <c r="J16" s="208" t="s">
        <v>248</v>
      </c>
      <c r="K16" s="208" t="s">
        <v>245</v>
      </c>
      <c r="L16" s="203" t="s">
        <v>246</v>
      </c>
      <c r="M16" s="203" t="s">
        <v>247</v>
      </c>
      <c r="N16" s="208" t="s">
        <v>248</v>
      </c>
      <c r="O16" s="3"/>
      <c r="P16" s="201"/>
    </row>
    <row r="17" spans="1:16" ht="22.7" customHeight="1">
      <c r="A17" s="212">
        <v>2014</v>
      </c>
      <c r="B17" s="213">
        <v>46</v>
      </c>
      <c r="C17" s="212">
        <v>273</v>
      </c>
      <c r="D17" s="214" t="s">
        <v>267</v>
      </c>
      <c r="E17" s="212"/>
      <c r="F17" s="212">
        <v>1</v>
      </c>
      <c r="G17" s="222">
        <v>8</v>
      </c>
      <c r="H17" s="223" t="s">
        <v>268</v>
      </c>
      <c r="I17" s="214"/>
      <c r="J17" s="224">
        <v>1</v>
      </c>
      <c r="K17" s="213">
        <v>11.7</v>
      </c>
      <c r="L17" s="225">
        <v>42039</v>
      </c>
      <c r="M17" s="212"/>
      <c r="N17" s="212">
        <v>1</v>
      </c>
      <c r="O17" s="3"/>
      <c r="P17" s="201"/>
    </row>
    <row r="18" spans="1:16" ht="22.7" customHeight="1">
      <c r="A18" s="209" t="s">
        <v>100</v>
      </c>
      <c r="B18" s="226">
        <v>92.3</v>
      </c>
      <c r="C18" s="209">
        <v>1670</v>
      </c>
      <c r="D18" s="220" t="s">
        <v>269</v>
      </c>
      <c r="E18" s="209" t="s">
        <v>270</v>
      </c>
      <c r="F18" s="137">
        <v>2</v>
      </c>
      <c r="G18" s="227">
        <v>0</v>
      </c>
      <c r="H18" s="220" t="s">
        <v>271</v>
      </c>
      <c r="I18" s="195" t="s">
        <v>272</v>
      </c>
      <c r="J18" s="228">
        <v>12</v>
      </c>
      <c r="K18" s="229">
        <v>0</v>
      </c>
      <c r="L18" s="230">
        <v>39453</v>
      </c>
      <c r="M18" s="138"/>
      <c r="N18" s="138">
        <v>1</v>
      </c>
      <c r="O18" s="3"/>
      <c r="P18" s="201"/>
    </row>
    <row r="19" spans="1:16" ht="22.7" customHeight="1">
      <c r="A19" s="131"/>
      <c r="B19" s="131"/>
      <c r="C19" s="131"/>
      <c r="D19" s="131" t="s">
        <v>262</v>
      </c>
      <c r="E19" s="131"/>
      <c r="F19" s="130">
        <v>122</v>
      </c>
      <c r="G19" s="221">
        <v>54</v>
      </c>
      <c r="H19" s="221">
        <v>30.9</v>
      </c>
      <c r="I19" s="221">
        <v>17.399999999999999</v>
      </c>
      <c r="J19" s="221">
        <v>10.6</v>
      </c>
      <c r="K19" s="131"/>
      <c r="L19" s="131"/>
      <c r="M19" s="131"/>
      <c r="N19" s="131"/>
      <c r="O19" s="3"/>
      <c r="P19" s="201"/>
    </row>
    <row r="20" spans="1:16" ht="22.7" customHeight="1">
      <c r="A20" s="131"/>
      <c r="B20" s="131"/>
      <c r="C20" s="131"/>
      <c r="D20" s="131"/>
      <c r="E20" s="131"/>
      <c r="F20" s="130"/>
      <c r="G20" s="231"/>
      <c r="H20" s="221"/>
      <c r="I20" s="221"/>
      <c r="J20" s="221"/>
      <c r="K20" s="131"/>
      <c r="L20" s="131"/>
      <c r="M20" s="131"/>
      <c r="N20" s="131"/>
      <c r="O20" s="3"/>
      <c r="P20" s="201"/>
    </row>
    <row r="21" spans="1:16" ht="22.7" customHeight="1">
      <c r="A21" s="131"/>
      <c r="B21" s="131"/>
      <c r="C21" s="131"/>
      <c r="D21" s="131"/>
      <c r="E21" s="131"/>
      <c r="F21" s="130"/>
      <c r="G21" s="221"/>
      <c r="H21" s="221"/>
      <c r="I21" s="221"/>
      <c r="J21" s="221"/>
      <c r="K21" s="131"/>
      <c r="L21" s="131"/>
      <c r="M21" s="131"/>
      <c r="N21" s="131"/>
      <c r="O21" s="3"/>
      <c r="P21" s="201"/>
    </row>
    <row r="22" spans="1:16" ht="22.7" customHeight="1">
      <c r="A22" s="131"/>
      <c r="B22" s="131"/>
      <c r="C22" s="131"/>
      <c r="D22" s="131"/>
      <c r="E22" s="131"/>
      <c r="F22" s="131"/>
      <c r="G22" s="131" t="s">
        <v>228</v>
      </c>
      <c r="H22" s="131"/>
      <c r="I22" s="131"/>
      <c r="J22" s="131"/>
      <c r="K22" s="131"/>
      <c r="L22" s="131"/>
      <c r="M22" s="131"/>
      <c r="N22" s="131"/>
      <c r="O22" s="3"/>
      <c r="P22" s="201"/>
    </row>
    <row r="23" spans="1:16" ht="22.7" customHeight="1">
      <c r="A23" s="131" t="s">
        <v>273</v>
      </c>
      <c r="B23" s="131"/>
      <c r="C23" s="131"/>
      <c r="D23" s="131"/>
      <c r="E23" s="131" t="s">
        <v>274</v>
      </c>
      <c r="F23" s="131"/>
      <c r="G23" s="131"/>
      <c r="H23" s="131"/>
      <c r="I23" s="131"/>
      <c r="J23" s="131" t="s">
        <v>275</v>
      </c>
      <c r="K23" s="131"/>
      <c r="L23" s="131"/>
      <c r="M23" s="131"/>
      <c r="N23" s="161" t="s">
        <v>276</v>
      </c>
      <c r="O23" s="3"/>
      <c r="P23" s="201"/>
    </row>
    <row r="24" spans="1:16" ht="24" customHeight="1">
      <c r="A24" s="203"/>
      <c r="B24" s="203" t="s">
        <v>222</v>
      </c>
      <c r="C24" s="209" t="s">
        <v>223</v>
      </c>
      <c r="D24" s="163"/>
      <c r="E24" s="163"/>
      <c r="F24" s="138"/>
      <c r="G24" s="204"/>
      <c r="H24" s="204" t="s">
        <v>240</v>
      </c>
      <c r="I24" s="204"/>
      <c r="J24" s="205"/>
      <c r="K24" s="206"/>
      <c r="L24" s="206" t="s">
        <v>241</v>
      </c>
      <c r="M24" s="206"/>
      <c r="N24" s="207"/>
      <c r="O24" s="3"/>
      <c r="P24" s="201"/>
    </row>
    <row r="25" spans="1:16" ht="22.7" customHeight="1">
      <c r="A25" s="208"/>
      <c r="B25" s="208" t="s">
        <v>242</v>
      </c>
      <c r="C25" s="131" t="s">
        <v>242</v>
      </c>
      <c r="D25" s="209" t="s">
        <v>243</v>
      </c>
      <c r="E25" s="163"/>
      <c r="F25" s="203" t="s">
        <v>244</v>
      </c>
      <c r="G25" s="203" t="s">
        <v>242</v>
      </c>
      <c r="H25" s="209" t="s">
        <v>243</v>
      </c>
      <c r="I25" s="138"/>
      <c r="J25" s="203" t="s">
        <v>244</v>
      </c>
      <c r="K25" s="203" t="s">
        <v>242</v>
      </c>
      <c r="L25" s="209" t="s">
        <v>243</v>
      </c>
      <c r="M25" s="138"/>
      <c r="N25" s="203" t="s">
        <v>244</v>
      </c>
      <c r="O25" s="3"/>
      <c r="P25" s="201"/>
    </row>
    <row r="26" spans="1:16" ht="22.7" customHeight="1">
      <c r="A26" s="208"/>
      <c r="B26" s="208" t="s">
        <v>245</v>
      </c>
      <c r="C26" s="131" t="s">
        <v>245</v>
      </c>
      <c r="D26" s="203" t="s">
        <v>246</v>
      </c>
      <c r="E26" s="131" t="s">
        <v>247</v>
      </c>
      <c r="F26" s="208" t="s">
        <v>248</v>
      </c>
      <c r="G26" s="208" t="s">
        <v>245</v>
      </c>
      <c r="H26" s="203" t="s">
        <v>246</v>
      </c>
      <c r="I26" s="211" t="s">
        <v>247</v>
      </c>
      <c r="J26" s="208" t="s">
        <v>248</v>
      </c>
      <c r="K26" s="208" t="s">
        <v>245</v>
      </c>
      <c r="L26" s="211" t="s">
        <v>246</v>
      </c>
      <c r="M26" s="203" t="s">
        <v>247</v>
      </c>
      <c r="N26" s="208" t="s">
        <v>248</v>
      </c>
      <c r="O26" s="3"/>
      <c r="P26" s="201"/>
    </row>
    <row r="27" spans="1:16" ht="26.85" customHeight="1">
      <c r="A27" s="212">
        <v>2014</v>
      </c>
      <c r="B27" s="213">
        <v>4.4000000000000004</v>
      </c>
      <c r="C27" s="213">
        <v>36.1</v>
      </c>
      <c r="D27" s="214" t="s">
        <v>267</v>
      </c>
      <c r="E27" s="212"/>
      <c r="F27" s="212">
        <v>1</v>
      </c>
      <c r="G27" s="222">
        <v>0</v>
      </c>
      <c r="H27" s="232" t="s">
        <v>277</v>
      </c>
      <c r="I27" s="233" t="s">
        <v>278</v>
      </c>
      <c r="J27" s="234">
        <v>16</v>
      </c>
      <c r="K27" s="213">
        <v>0</v>
      </c>
      <c r="L27" s="233">
        <v>42039</v>
      </c>
      <c r="M27" s="232">
        <v>42041</v>
      </c>
      <c r="N27" s="212">
        <v>3</v>
      </c>
      <c r="O27" s="3"/>
      <c r="P27" s="201"/>
    </row>
    <row r="28" spans="1:16" ht="22.7" customHeight="1">
      <c r="A28" s="137" t="s">
        <v>100</v>
      </c>
      <c r="B28" s="218">
        <v>8</v>
      </c>
      <c r="C28" s="235">
        <v>190</v>
      </c>
      <c r="D28" s="219">
        <v>39909</v>
      </c>
      <c r="E28" s="137"/>
      <c r="F28" s="137">
        <v>1</v>
      </c>
      <c r="G28" s="236" t="s">
        <v>279</v>
      </c>
      <c r="H28" s="237">
        <v>41063</v>
      </c>
      <c r="I28" s="219">
        <v>40823</v>
      </c>
      <c r="J28" s="137">
        <v>127</v>
      </c>
      <c r="K28" s="137" t="s">
        <v>280</v>
      </c>
      <c r="L28" s="137" t="s">
        <v>281</v>
      </c>
      <c r="M28" s="220" t="s">
        <v>282</v>
      </c>
      <c r="N28" s="137">
        <v>91</v>
      </c>
      <c r="O28" s="3"/>
      <c r="P28" s="201"/>
    </row>
    <row r="29" spans="1:16" ht="22.7" customHeight="1">
      <c r="A29" s="131"/>
      <c r="B29" s="131"/>
      <c r="C29" s="131"/>
      <c r="D29" s="131" t="s">
        <v>262</v>
      </c>
      <c r="E29" s="131"/>
      <c r="F29" s="130">
        <v>15.4</v>
      </c>
      <c r="G29" s="130">
        <v>4.2</v>
      </c>
      <c r="H29" s="221">
        <v>2</v>
      </c>
      <c r="I29" s="221">
        <v>0.5</v>
      </c>
      <c r="J29" s="221">
        <v>0</v>
      </c>
      <c r="K29" s="131"/>
      <c r="L29" s="131"/>
      <c r="M29" s="131"/>
      <c r="N29" s="131"/>
      <c r="O29" s="3"/>
      <c r="P29" s="201"/>
    </row>
    <row r="30" spans="1:16" ht="22.7" customHeight="1">
      <c r="A30" s="131"/>
      <c r="B30" s="131"/>
      <c r="C30" s="131"/>
      <c r="D30" s="131"/>
      <c r="E30" s="131"/>
      <c r="F30" s="130"/>
      <c r="G30" s="130"/>
      <c r="H30" s="221"/>
      <c r="I30" s="130"/>
      <c r="J30" s="130"/>
      <c r="K30" s="131"/>
      <c r="L30" s="131"/>
      <c r="M30" s="131"/>
      <c r="N30" s="131"/>
      <c r="O30" s="3"/>
      <c r="P30" s="201"/>
    </row>
    <row r="31" spans="1:16" ht="22.7" customHeight="1">
      <c r="A31" s="131"/>
      <c r="B31" s="131"/>
      <c r="C31" s="131"/>
      <c r="D31" s="131"/>
      <c r="E31" s="131"/>
      <c r="F31" s="130"/>
      <c r="G31" s="130"/>
      <c r="H31" s="221"/>
      <c r="I31" s="130"/>
      <c r="J31" s="130"/>
      <c r="K31" s="131"/>
      <c r="L31" s="131"/>
      <c r="M31" s="131"/>
      <c r="N31" s="131"/>
      <c r="O31" s="3"/>
      <c r="P31" s="201"/>
    </row>
    <row r="32" spans="1:16" ht="22.7" customHeight="1">
      <c r="A32" s="131"/>
      <c r="B32" s="131"/>
      <c r="C32" s="131"/>
      <c r="D32" s="131"/>
      <c r="E32" s="131"/>
      <c r="F32" s="130"/>
      <c r="G32" s="130"/>
      <c r="H32" s="221"/>
      <c r="I32" s="130"/>
      <c r="J32" s="130"/>
      <c r="K32" s="131"/>
      <c r="L32" s="131"/>
      <c r="M32" s="131"/>
      <c r="N32" s="131"/>
      <c r="O32" s="3"/>
      <c r="P32" s="201"/>
    </row>
    <row r="33" spans="1:16" ht="22.7" customHeight="1">
      <c r="A33" s="131"/>
      <c r="B33" s="131"/>
      <c r="C33" s="131"/>
      <c r="D33" s="131"/>
      <c r="E33" s="131"/>
      <c r="F33" s="130"/>
      <c r="G33" s="130"/>
      <c r="H33" s="221"/>
      <c r="I33" s="130"/>
      <c r="J33" s="130"/>
      <c r="K33" s="131"/>
      <c r="L33" s="131"/>
      <c r="M33" s="131"/>
      <c r="N33" s="131"/>
      <c r="O33" s="3"/>
      <c r="P33" s="201"/>
    </row>
    <row r="34" spans="1:16" ht="22.7" customHeight="1">
      <c r="A34" s="131"/>
      <c r="B34" s="131"/>
      <c r="C34" s="131"/>
      <c r="D34" s="131"/>
      <c r="E34" s="131"/>
      <c r="F34" s="131"/>
      <c r="G34" s="131"/>
      <c r="H34" s="130"/>
      <c r="I34" s="131"/>
      <c r="J34" s="131"/>
      <c r="K34" s="131"/>
      <c r="L34" s="131"/>
      <c r="M34" s="131"/>
      <c r="N34" s="131"/>
      <c r="O34" s="3"/>
      <c r="P34" s="201"/>
    </row>
    <row r="35" spans="1:16" ht="22.7" customHeight="1">
      <c r="A35" s="131" t="s">
        <v>283</v>
      </c>
      <c r="B35" s="131"/>
      <c r="C35" s="131"/>
      <c r="D35" s="131"/>
      <c r="E35" s="131"/>
      <c r="F35" s="131"/>
      <c r="G35" s="131"/>
      <c r="H35" s="130"/>
      <c r="I35" s="131"/>
      <c r="J35" s="131"/>
      <c r="K35" s="131"/>
      <c r="L35" s="131"/>
      <c r="M35" s="131"/>
      <c r="N35" s="131"/>
      <c r="O35" s="3"/>
      <c r="P35" s="201"/>
    </row>
    <row r="36" spans="1:16" ht="17.45" customHeight="1">
      <c r="A36" s="131"/>
      <c r="B36" s="131"/>
      <c r="C36" s="131"/>
      <c r="D36" s="131"/>
      <c r="E36" s="131"/>
      <c r="F36" s="131"/>
      <c r="G36" s="131" t="s">
        <v>230</v>
      </c>
      <c r="H36" s="131"/>
      <c r="I36" s="131"/>
      <c r="J36" s="131"/>
      <c r="K36" s="131"/>
      <c r="L36" s="131"/>
      <c r="M36" s="131"/>
      <c r="N36" s="131"/>
      <c r="O36" s="3"/>
      <c r="P36" s="201"/>
    </row>
    <row r="37" spans="1:16" ht="22.7" customHeight="1">
      <c r="A37" s="131" t="s">
        <v>284</v>
      </c>
      <c r="B37" s="131"/>
      <c r="C37" s="131"/>
      <c r="D37" s="131"/>
      <c r="E37" s="131" t="s">
        <v>285</v>
      </c>
      <c r="F37" s="131"/>
      <c r="G37" s="131"/>
      <c r="H37" s="131"/>
      <c r="I37" s="131"/>
      <c r="J37" s="131" t="s">
        <v>286</v>
      </c>
      <c r="K37" s="131"/>
      <c r="L37" s="131"/>
      <c r="M37" s="131"/>
      <c r="N37" s="161" t="s">
        <v>287</v>
      </c>
      <c r="O37" s="3"/>
      <c r="P37" s="201"/>
    </row>
    <row r="38" spans="1:16" ht="24" customHeight="1">
      <c r="A38" s="203"/>
      <c r="B38" s="203" t="s">
        <v>222</v>
      </c>
      <c r="C38" s="209" t="s">
        <v>223</v>
      </c>
      <c r="D38" s="163"/>
      <c r="E38" s="163"/>
      <c r="F38" s="138"/>
      <c r="G38" s="204"/>
      <c r="H38" s="204" t="s">
        <v>240</v>
      </c>
      <c r="I38" s="204"/>
      <c r="J38" s="205"/>
      <c r="K38" s="206"/>
      <c r="L38" s="206" t="s">
        <v>241</v>
      </c>
      <c r="M38" s="206"/>
      <c r="N38" s="207"/>
      <c r="O38" s="3"/>
      <c r="P38" s="201"/>
    </row>
    <row r="39" spans="1:16" ht="22.7" customHeight="1">
      <c r="A39" s="208"/>
      <c r="B39" s="208" t="s">
        <v>242</v>
      </c>
      <c r="C39" s="131" t="s">
        <v>242</v>
      </c>
      <c r="D39" s="209" t="s">
        <v>243</v>
      </c>
      <c r="E39" s="163"/>
      <c r="F39" s="203" t="s">
        <v>244</v>
      </c>
      <c r="G39" s="203" t="s">
        <v>242</v>
      </c>
      <c r="H39" s="209" t="s">
        <v>243</v>
      </c>
      <c r="I39" s="138"/>
      <c r="J39" s="203" t="s">
        <v>244</v>
      </c>
      <c r="K39" s="203" t="s">
        <v>242</v>
      </c>
      <c r="L39" s="209" t="s">
        <v>243</v>
      </c>
      <c r="M39" s="138"/>
      <c r="N39" s="203" t="s">
        <v>244</v>
      </c>
      <c r="O39" s="3"/>
      <c r="P39" s="201"/>
    </row>
    <row r="40" spans="1:16" ht="22.7" customHeight="1">
      <c r="A40" s="208"/>
      <c r="B40" s="208" t="s">
        <v>245</v>
      </c>
      <c r="C40" s="131" t="s">
        <v>245</v>
      </c>
      <c r="D40" s="203" t="s">
        <v>246</v>
      </c>
      <c r="E40" s="131" t="s">
        <v>247</v>
      </c>
      <c r="F40" s="208" t="s">
        <v>248</v>
      </c>
      <c r="G40" s="208" t="s">
        <v>245</v>
      </c>
      <c r="H40" s="203" t="s">
        <v>246</v>
      </c>
      <c r="I40" s="203" t="s">
        <v>247</v>
      </c>
      <c r="J40" s="208" t="s">
        <v>248</v>
      </c>
      <c r="K40" s="211" t="s">
        <v>245</v>
      </c>
      <c r="L40" s="203" t="s">
        <v>246</v>
      </c>
      <c r="M40" s="203" t="s">
        <v>247</v>
      </c>
      <c r="N40" s="208" t="s">
        <v>248</v>
      </c>
      <c r="O40" s="3"/>
      <c r="P40" s="201"/>
    </row>
    <row r="41" spans="1:16" ht="58.35" customHeight="1">
      <c r="A41" s="212">
        <v>2014</v>
      </c>
      <c r="B41" s="238">
        <v>0.6</v>
      </c>
      <c r="C41" s="213">
        <v>19.399999999999999</v>
      </c>
      <c r="D41" s="239">
        <v>42169</v>
      </c>
      <c r="E41" s="225"/>
      <c r="F41" s="240">
        <v>1</v>
      </c>
      <c r="G41" s="241" t="s">
        <v>288</v>
      </c>
      <c r="H41" s="242" t="s">
        <v>289</v>
      </c>
      <c r="I41" s="215" t="s">
        <v>290</v>
      </c>
      <c r="J41" s="243">
        <v>206</v>
      </c>
      <c r="K41" s="213" t="s">
        <v>219</v>
      </c>
      <c r="L41" s="244">
        <v>42022</v>
      </c>
      <c r="M41" s="232">
        <v>42083</v>
      </c>
      <c r="N41" s="234">
        <v>62</v>
      </c>
      <c r="O41" s="3"/>
      <c r="P41" s="201"/>
    </row>
    <row r="42" spans="1:16" ht="22.7" customHeight="1">
      <c r="A42" s="137" t="s">
        <v>100</v>
      </c>
      <c r="B42" s="218">
        <v>4.0999999999999996</v>
      </c>
      <c r="C42" s="137">
        <v>184</v>
      </c>
      <c r="D42" s="219">
        <v>30409</v>
      </c>
      <c r="E42" s="137"/>
      <c r="F42" s="137">
        <v>1</v>
      </c>
      <c r="G42" s="137" t="s">
        <v>291</v>
      </c>
      <c r="H42" s="245">
        <v>40684</v>
      </c>
      <c r="I42" s="246">
        <v>40847</v>
      </c>
      <c r="J42" s="137">
        <v>164</v>
      </c>
      <c r="K42" s="137" t="s">
        <v>292</v>
      </c>
      <c r="L42" s="237">
        <v>41277</v>
      </c>
      <c r="M42" s="220" t="s">
        <v>293</v>
      </c>
      <c r="N42" s="137">
        <v>103</v>
      </c>
      <c r="O42" s="3"/>
      <c r="P42" s="201"/>
    </row>
    <row r="43" spans="1:16" ht="22.7" customHeight="1">
      <c r="A43" s="131"/>
      <c r="B43" s="131"/>
      <c r="C43" s="131"/>
      <c r="D43" s="131" t="s">
        <v>262</v>
      </c>
      <c r="E43" s="131"/>
      <c r="F43" s="221">
        <v>2.4</v>
      </c>
      <c r="G43" s="221" t="s">
        <v>219</v>
      </c>
      <c r="H43" s="221" t="s">
        <v>219</v>
      </c>
      <c r="I43" s="130" t="s">
        <v>219</v>
      </c>
      <c r="J43" s="130" t="s">
        <v>219</v>
      </c>
      <c r="K43" s="131"/>
      <c r="L43" s="131"/>
      <c r="M43" s="131"/>
      <c r="N43" s="131"/>
      <c r="O43" s="3"/>
      <c r="P43" s="201"/>
    </row>
    <row r="44" spans="1:16" ht="17.45" customHeight="1">
      <c r="A44" s="131"/>
      <c r="B44" s="131"/>
      <c r="C44" s="131"/>
      <c r="D44" s="131"/>
      <c r="E44" s="131"/>
      <c r="F44" s="221"/>
      <c r="G44" s="221"/>
      <c r="H44" s="221"/>
      <c r="I44" s="130"/>
      <c r="J44" s="130"/>
      <c r="K44" s="131"/>
      <c r="L44" s="131"/>
      <c r="M44" s="131"/>
      <c r="N44" s="131"/>
      <c r="O44" s="3"/>
      <c r="P44" s="201"/>
    </row>
    <row r="45" spans="1:16" ht="12" customHeight="1">
      <c r="A45" s="131"/>
      <c r="B45" s="131"/>
      <c r="C45" s="131"/>
      <c r="D45" s="131"/>
      <c r="E45" s="131"/>
      <c r="F45" s="221"/>
      <c r="G45" s="221"/>
      <c r="H45" s="221"/>
      <c r="I45" s="130"/>
      <c r="J45" s="130"/>
      <c r="K45" s="131"/>
      <c r="L45" s="131"/>
      <c r="M45" s="131"/>
      <c r="N45" s="131"/>
      <c r="O45" s="3"/>
      <c r="P45" s="201"/>
    </row>
    <row r="46" spans="1:16" ht="22.7" customHeight="1">
      <c r="A46" s="131"/>
      <c r="B46" s="131"/>
      <c r="C46" s="131"/>
      <c r="D46" s="131"/>
      <c r="E46" s="131"/>
      <c r="F46" s="131"/>
      <c r="G46" s="131" t="s">
        <v>232</v>
      </c>
      <c r="H46" s="131"/>
      <c r="I46" s="131"/>
      <c r="J46" s="131"/>
      <c r="K46" s="131"/>
      <c r="L46" s="131"/>
      <c r="M46" s="131"/>
      <c r="N46" s="131"/>
      <c r="O46" s="3"/>
      <c r="P46" s="201"/>
    </row>
    <row r="47" spans="1:16" ht="22.7" customHeight="1">
      <c r="A47" s="131" t="s">
        <v>294</v>
      </c>
      <c r="B47" s="131"/>
      <c r="C47" s="131"/>
      <c r="D47" s="131"/>
      <c r="E47" s="131" t="s">
        <v>295</v>
      </c>
      <c r="F47" s="131"/>
      <c r="G47" s="131"/>
      <c r="H47" s="131"/>
      <c r="I47" s="131"/>
      <c r="J47" s="131" t="s">
        <v>296</v>
      </c>
      <c r="K47" s="131"/>
      <c r="L47" s="131"/>
      <c r="M47" s="131"/>
      <c r="N47" s="161" t="s">
        <v>297</v>
      </c>
      <c r="O47" s="3"/>
      <c r="P47" s="201"/>
    </row>
    <row r="48" spans="1:16" ht="22.7" customHeight="1">
      <c r="A48" s="203"/>
      <c r="B48" s="203" t="s">
        <v>222</v>
      </c>
      <c r="C48" s="209" t="s">
        <v>223</v>
      </c>
      <c r="D48" s="163"/>
      <c r="E48" s="163"/>
      <c r="F48" s="138"/>
      <c r="G48" s="204"/>
      <c r="H48" s="204" t="s">
        <v>240</v>
      </c>
      <c r="I48" s="204"/>
      <c r="J48" s="205"/>
      <c r="K48" s="206"/>
      <c r="L48" s="206" t="s">
        <v>241</v>
      </c>
      <c r="M48" s="206"/>
      <c r="N48" s="207"/>
      <c r="O48" s="3"/>
      <c r="P48" s="201"/>
    </row>
    <row r="49" spans="1:16" ht="22.7" customHeight="1">
      <c r="A49" s="208"/>
      <c r="B49" s="208" t="s">
        <v>242</v>
      </c>
      <c r="C49" s="131" t="s">
        <v>242</v>
      </c>
      <c r="D49" s="209" t="s">
        <v>243</v>
      </c>
      <c r="E49" s="163"/>
      <c r="F49" s="203" t="s">
        <v>244</v>
      </c>
      <c r="G49" s="203" t="s">
        <v>242</v>
      </c>
      <c r="H49" s="209" t="s">
        <v>243</v>
      </c>
      <c r="I49" s="138"/>
      <c r="J49" s="203" t="s">
        <v>244</v>
      </c>
      <c r="K49" s="203" t="s">
        <v>242</v>
      </c>
      <c r="L49" s="209" t="s">
        <v>243</v>
      </c>
      <c r="M49" s="138"/>
      <c r="N49" s="203" t="s">
        <v>244</v>
      </c>
      <c r="O49" s="3"/>
      <c r="P49" s="201"/>
    </row>
    <row r="50" spans="1:16" ht="22.7" customHeight="1">
      <c r="A50" s="208"/>
      <c r="B50" s="208" t="s">
        <v>245</v>
      </c>
      <c r="C50" s="131" t="s">
        <v>245</v>
      </c>
      <c r="D50" s="211" t="s">
        <v>246</v>
      </c>
      <c r="E50" s="131" t="s">
        <v>247</v>
      </c>
      <c r="F50" s="208" t="s">
        <v>248</v>
      </c>
      <c r="G50" s="208" t="s">
        <v>245</v>
      </c>
      <c r="H50" s="203" t="s">
        <v>246</v>
      </c>
      <c r="I50" s="203" t="s">
        <v>247</v>
      </c>
      <c r="J50" s="208" t="s">
        <v>248</v>
      </c>
      <c r="K50" s="208" t="s">
        <v>245</v>
      </c>
      <c r="L50" s="211" t="s">
        <v>246</v>
      </c>
      <c r="M50" s="211" t="s">
        <v>247</v>
      </c>
      <c r="N50" s="208" t="s">
        <v>248</v>
      </c>
      <c r="O50" s="3"/>
      <c r="P50" s="201"/>
    </row>
    <row r="51" spans="1:16" ht="38.85" customHeight="1">
      <c r="A51" s="212">
        <v>2014</v>
      </c>
      <c r="B51" s="213">
        <v>0.7</v>
      </c>
      <c r="C51" s="213">
        <v>14.9</v>
      </c>
      <c r="D51" s="247">
        <v>42168</v>
      </c>
      <c r="E51" s="225"/>
      <c r="F51" s="212">
        <v>1</v>
      </c>
      <c r="G51" s="212" t="s">
        <v>219</v>
      </c>
      <c r="H51" s="248" t="s">
        <v>298</v>
      </c>
      <c r="I51" s="249" t="s">
        <v>299</v>
      </c>
      <c r="J51" s="234">
        <v>62</v>
      </c>
      <c r="K51" s="222" t="s">
        <v>219</v>
      </c>
      <c r="L51" s="250">
        <v>42027</v>
      </c>
      <c r="M51" s="247">
        <v>42051</v>
      </c>
      <c r="N51" s="234">
        <v>25</v>
      </c>
      <c r="O51" s="3"/>
      <c r="P51" s="201"/>
    </row>
    <row r="52" spans="1:16" ht="22.7" customHeight="1">
      <c r="A52" s="137" t="s">
        <v>255</v>
      </c>
      <c r="B52" s="218">
        <v>0.7</v>
      </c>
      <c r="C52" s="137">
        <v>40.700000000000003</v>
      </c>
      <c r="D52" s="219">
        <v>39906</v>
      </c>
      <c r="E52" s="137"/>
      <c r="F52" s="137">
        <v>1</v>
      </c>
      <c r="G52" s="137" t="s">
        <v>300</v>
      </c>
      <c r="H52" s="251">
        <v>40641</v>
      </c>
      <c r="I52" s="220" t="s">
        <v>301</v>
      </c>
      <c r="J52" s="137">
        <v>199</v>
      </c>
      <c r="K52" s="137" t="s">
        <v>302</v>
      </c>
      <c r="L52" s="219">
        <v>35038</v>
      </c>
      <c r="M52" s="219">
        <v>35163</v>
      </c>
      <c r="N52" s="137">
        <v>126</v>
      </c>
      <c r="O52" s="3"/>
      <c r="P52" s="201"/>
    </row>
    <row r="53" spans="1:16" ht="22.7" customHeight="1">
      <c r="A53" s="131"/>
      <c r="B53" s="131"/>
      <c r="C53" s="131"/>
      <c r="D53" s="131" t="s">
        <v>262</v>
      </c>
      <c r="E53" s="131"/>
      <c r="F53" s="221">
        <v>2.2999999999999998</v>
      </c>
      <c r="G53" s="221">
        <v>0.7</v>
      </c>
      <c r="H53" s="221">
        <v>0.2</v>
      </c>
      <c r="I53" s="221">
        <v>0</v>
      </c>
      <c r="J53" s="221" t="s">
        <v>219</v>
      </c>
      <c r="K53" s="131"/>
      <c r="L53" s="131"/>
      <c r="M53" s="131"/>
      <c r="N53" s="131"/>
      <c r="O53" s="3"/>
      <c r="P53" s="201"/>
    </row>
    <row r="54" spans="1:16" ht="15.75" customHeight="1">
      <c r="A54" s="131"/>
      <c r="B54" s="131"/>
      <c r="C54" s="131"/>
      <c r="D54" s="131"/>
      <c r="E54" s="131"/>
      <c r="F54" s="221"/>
      <c r="G54" s="221"/>
      <c r="H54" s="221"/>
      <c r="I54" s="221"/>
      <c r="J54" s="221"/>
      <c r="K54" s="131"/>
      <c r="L54" s="131"/>
      <c r="M54" s="131"/>
      <c r="N54" s="131"/>
      <c r="O54" s="3"/>
      <c r="P54" s="201"/>
    </row>
    <row r="55" spans="1:16" ht="15.75" customHeight="1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3"/>
      <c r="P55" s="201"/>
    </row>
    <row r="56" spans="1:16" ht="22.7" customHeight="1">
      <c r="A56" s="131"/>
      <c r="B56" s="131"/>
      <c r="C56" s="131"/>
      <c r="D56" s="131"/>
      <c r="E56" s="131"/>
      <c r="F56" s="131"/>
      <c r="G56" s="131" t="s">
        <v>303</v>
      </c>
      <c r="H56" s="131"/>
      <c r="I56" s="131"/>
      <c r="J56" s="131"/>
      <c r="K56" s="131"/>
      <c r="L56" s="131"/>
      <c r="M56" s="131"/>
      <c r="N56" s="131"/>
      <c r="O56" s="3"/>
      <c r="P56" s="201"/>
    </row>
    <row r="57" spans="1:16" ht="22.7" customHeight="1">
      <c r="A57" s="131" t="s">
        <v>304</v>
      </c>
      <c r="B57" s="131"/>
      <c r="C57" s="131"/>
      <c r="D57" s="131"/>
      <c r="E57" s="131" t="s">
        <v>305</v>
      </c>
      <c r="F57" s="131"/>
      <c r="G57" s="131"/>
      <c r="H57" s="131"/>
      <c r="I57" s="131"/>
      <c r="J57" s="131" t="s">
        <v>306</v>
      </c>
      <c r="K57" s="131"/>
      <c r="L57" s="131"/>
      <c r="M57" s="131"/>
      <c r="N57" s="161" t="s">
        <v>307</v>
      </c>
      <c r="O57" s="3"/>
      <c r="P57" s="201"/>
    </row>
    <row r="58" spans="1:16" ht="21.6" customHeight="1">
      <c r="A58" s="203"/>
      <c r="B58" s="203" t="s">
        <v>222</v>
      </c>
      <c r="C58" s="209" t="s">
        <v>223</v>
      </c>
      <c r="D58" s="163"/>
      <c r="E58" s="163"/>
      <c r="F58" s="138"/>
      <c r="G58" s="204"/>
      <c r="H58" s="204" t="s">
        <v>240</v>
      </c>
      <c r="I58" s="204"/>
      <c r="J58" s="205"/>
      <c r="K58" s="206"/>
      <c r="L58" s="206" t="s">
        <v>241</v>
      </c>
      <c r="M58" s="206"/>
      <c r="N58" s="207"/>
      <c r="O58" s="3"/>
      <c r="P58" s="201"/>
    </row>
    <row r="59" spans="1:16" ht="22.7" customHeight="1">
      <c r="A59" s="208"/>
      <c r="B59" s="208" t="s">
        <v>242</v>
      </c>
      <c r="C59" s="131" t="s">
        <v>242</v>
      </c>
      <c r="D59" s="209" t="s">
        <v>243</v>
      </c>
      <c r="E59" s="163"/>
      <c r="F59" s="203" t="s">
        <v>244</v>
      </c>
      <c r="G59" s="203" t="s">
        <v>242</v>
      </c>
      <c r="H59" s="209" t="s">
        <v>243</v>
      </c>
      <c r="I59" s="138"/>
      <c r="J59" s="203" t="s">
        <v>244</v>
      </c>
      <c r="K59" s="203" t="s">
        <v>242</v>
      </c>
      <c r="L59" s="209" t="s">
        <v>243</v>
      </c>
      <c r="M59" s="138"/>
      <c r="N59" s="203" t="s">
        <v>244</v>
      </c>
      <c r="O59" s="3"/>
      <c r="P59" s="201"/>
    </row>
    <row r="60" spans="1:16" ht="22.7" customHeight="1">
      <c r="A60" s="208"/>
      <c r="B60" s="208" t="s">
        <v>245</v>
      </c>
      <c r="C60" s="131" t="s">
        <v>245</v>
      </c>
      <c r="D60" s="203" t="s">
        <v>246</v>
      </c>
      <c r="E60" s="131" t="s">
        <v>247</v>
      </c>
      <c r="F60" s="208" t="s">
        <v>248</v>
      </c>
      <c r="G60" s="208" t="s">
        <v>245</v>
      </c>
      <c r="H60" s="211" t="s">
        <v>246</v>
      </c>
      <c r="I60" s="203" t="s">
        <v>247</v>
      </c>
      <c r="J60" s="208" t="s">
        <v>248</v>
      </c>
      <c r="K60" s="208" t="s">
        <v>245</v>
      </c>
      <c r="L60" s="203" t="s">
        <v>246</v>
      </c>
      <c r="M60" s="203" t="s">
        <v>247</v>
      </c>
      <c r="N60" s="208" t="s">
        <v>248</v>
      </c>
      <c r="O60" s="3"/>
      <c r="P60" s="201"/>
    </row>
    <row r="61" spans="1:16" ht="51.75" customHeight="1">
      <c r="A61" s="212">
        <v>2014</v>
      </c>
      <c r="B61" s="213">
        <v>1.9</v>
      </c>
      <c r="C61" s="213">
        <v>66</v>
      </c>
      <c r="D61" s="250">
        <v>42168</v>
      </c>
      <c r="E61" s="212"/>
      <c r="F61" s="212">
        <v>1</v>
      </c>
      <c r="G61" s="213" t="s">
        <v>219</v>
      </c>
      <c r="H61" s="233" t="s">
        <v>308</v>
      </c>
      <c r="I61" s="252" t="s">
        <v>309</v>
      </c>
      <c r="J61" s="234">
        <v>154</v>
      </c>
      <c r="K61" s="213" t="s">
        <v>219</v>
      </c>
      <c r="L61" s="248">
        <v>42028</v>
      </c>
      <c r="M61" s="232">
        <v>42077</v>
      </c>
      <c r="N61" s="212">
        <v>50</v>
      </c>
      <c r="O61" s="3"/>
      <c r="P61" s="201"/>
    </row>
    <row r="62" spans="1:16" ht="39.950000000000003" customHeight="1">
      <c r="A62" s="137" t="s">
        <v>310</v>
      </c>
      <c r="B62" s="218">
        <v>4</v>
      </c>
      <c r="C62" s="218">
        <v>95.5</v>
      </c>
      <c r="D62" s="246">
        <v>41381</v>
      </c>
      <c r="E62" s="220"/>
      <c r="F62" s="220">
        <v>1</v>
      </c>
      <c r="G62" s="220" t="s">
        <v>311</v>
      </c>
      <c r="H62" s="220" t="s">
        <v>312</v>
      </c>
      <c r="I62" s="220" t="s">
        <v>258</v>
      </c>
      <c r="J62" s="220" t="s">
        <v>313</v>
      </c>
      <c r="K62" s="218" t="s">
        <v>314</v>
      </c>
      <c r="L62" s="249" t="s">
        <v>315</v>
      </c>
      <c r="M62" s="253" t="s">
        <v>316</v>
      </c>
      <c r="N62" s="220" t="s">
        <v>317</v>
      </c>
      <c r="O62" s="3"/>
      <c r="P62" s="201"/>
    </row>
    <row r="63" spans="1:16" ht="22.7" customHeight="1">
      <c r="A63" s="131"/>
      <c r="B63" s="131"/>
      <c r="C63" s="131"/>
      <c r="D63" s="131" t="s">
        <v>262</v>
      </c>
      <c r="E63" s="131"/>
      <c r="F63" s="221">
        <v>6.2</v>
      </c>
      <c r="G63" s="130">
        <v>1.9</v>
      </c>
      <c r="H63" s="221" t="s">
        <v>219</v>
      </c>
      <c r="I63" s="221" t="s">
        <v>219</v>
      </c>
      <c r="J63" s="221" t="s">
        <v>219</v>
      </c>
      <c r="K63" s="131"/>
      <c r="L63" s="131"/>
      <c r="M63" s="131"/>
      <c r="N63" s="131"/>
      <c r="O63" s="3"/>
      <c r="P63" s="201"/>
    </row>
    <row r="64" spans="1:16" ht="28.35" customHeight="1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3"/>
      <c r="P64" s="201"/>
    </row>
    <row r="65" spans="1:16" ht="28.35" customHeight="1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3"/>
      <c r="P65" s="201"/>
    </row>
    <row r="66" spans="1:16" ht="28.35" customHeight="1">
      <c r="A66" s="254"/>
      <c r="B66" s="254"/>
      <c r="C66" s="254"/>
      <c r="D66" s="254"/>
      <c r="E66" s="254"/>
      <c r="F66" s="254"/>
      <c r="G66" s="254"/>
      <c r="H66" s="255"/>
      <c r="I66" s="254"/>
      <c r="J66" s="254"/>
      <c r="K66" s="254"/>
      <c r="L66" s="254"/>
      <c r="M66" s="254"/>
      <c r="N66" s="254"/>
      <c r="O66" s="3"/>
      <c r="P66" s="201"/>
    </row>
    <row r="67" spans="1:16" ht="28.35" customHeight="1">
      <c r="A67" s="254"/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3"/>
      <c r="P67" s="201"/>
    </row>
    <row r="68" spans="1:16" ht="28.35" customHeight="1">
      <c r="A68" s="254"/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3"/>
      <c r="P68" s="201"/>
    </row>
    <row r="69" spans="1:16" ht="18">
      <c r="A69" s="254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3"/>
      <c r="P69" s="201"/>
    </row>
    <row r="70" spans="1:16" ht="18">
      <c r="A70" s="254"/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3"/>
    </row>
    <row r="71" spans="1:16" ht="18">
      <c r="A71" s="254"/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3"/>
    </row>
    <row r="72" spans="1:16" ht="18">
      <c r="A72" s="254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3"/>
    </row>
    <row r="73" spans="1:16" ht="18">
      <c r="A73" s="254"/>
      <c r="B73" s="254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3"/>
    </row>
    <row r="74" spans="1:16" ht="18">
      <c r="A74" s="254"/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"/>
    </row>
    <row r="75" spans="1:16" ht="18">
      <c r="A75" s="254"/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"/>
    </row>
    <row r="76" spans="1:16" ht="18">
      <c r="A76" s="254"/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"/>
    </row>
    <row r="77" spans="1:1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</sheetData>
  <mergeCells count="1">
    <mergeCell ref="C4:F4"/>
  </mergeCells>
  <printOptions horizontalCentered="1"/>
  <pageMargins left="0.62519685039370121" right="0.56259842519684999" top="1.0708661417322831" bottom="0.46377952755905599" header="0.51929133858267706" footer="0.231889763779528"/>
  <pageSetup paperSize="9" scale="59" fitToWidth="0" fitToHeight="0" orientation="portrait" r:id="rId1"/>
  <headerFooter alignWithMargins="0"/>
  <rowBreaks count="1" manualBreakCount="1">
    <brk id="3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="60" zoomScaleNormal="100" workbookViewId="0">
      <selection activeCell="C3" sqref="C3"/>
    </sheetView>
  </sheetViews>
  <sheetFormatPr defaultRowHeight="19.7" customHeight="1"/>
  <cols>
    <col min="1" max="11" width="11.375" customWidth="1"/>
    <col min="12" max="12" width="8.875" customWidth="1"/>
  </cols>
  <sheetData>
    <row r="1" spans="1:11" ht="12.7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254"/>
    </row>
    <row r="2" spans="1:11" ht="22.7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254"/>
    </row>
    <row r="3" spans="1:11" ht="22.7" customHeight="1">
      <c r="A3" s="124" t="s">
        <v>318</v>
      </c>
      <c r="B3" s="126"/>
      <c r="C3" s="126"/>
      <c r="D3" s="126"/>
      <c r="E3" s="126"/>
      <c r="F3" s="126"/>
      <c r="G3" s="126"/>
      <c r="H3" s="126"/>
      <c r="I3" s="126"/>
      <c r="J3" s="126"/>
      <c r="K3" s="122"/>
    </row>
    <row r="4" spans="1:11" ht="22.7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2"/>
    </row>
    <row r="5" spans="1:11" ht="22.7" customHeight="1">
      <c r="A5" s="126" t="s">
        <v>319</v>
      </c>
      <c r="B5" s="126"/>
      <c r="C5" s="126"/>
      <c r="D5" s="126"/>
      <c r="E5" s="126"/>
      <c r="F5" s="126"/>
      <c r="G5" s="126"/>
      <c r="H5" s="126"/>
      <c r="I5" s="126"/>
      <c r="J5" s="126"/>
      <c r="K5" s="122"/>
    </row>
    <row r="6" spans="1:11" ht="22.7" customHeight="1">
      <c r="A6" s="256"/>
      <c r="B6" s="257"/>
      <c r="C6" s="258"/>
      <c r="D6" s="259"/>
      <c r="E6" s="259"/>
      <c r="F6" s="259" t="s">
        <v>216</v>
      </c>
      <c r="G6" s="259"/>
      <c r="H6" s="260"/>
      <c r="I6" s="349" t="s">
        <v>320</v>
      </c>
      <c r="J6" s="349"/>
      <c r="K6" s="122"/>
    </row>
    <row r="7" spans="1:11" ht="22.7" customHeight="1">
      <c r="A7" s="350" t="s">
        <v>321</v>
      </c>
      <c r="B7" s="350"/>
      <c r="C7" s="261">
        <v>5</v>
      </c>
      <c r="D7" s="261">
        <v>6</v>
      </c>
      <c r="E7" s="261">
        <v>7</v>
      </c>
      <c r="F7" s="261">
        <v>8</v>
      </c>
      <c r="G7" s="261">
        <v>9</v>
      </c>
      <c r="H7" s="261">
        <v>10</v>
      </c>
      <c r="I7" s="350" t="s">
        <v>322</v>
      </c>
      <c r="J7" s="350"/>
      <c r="K7" s="122"/>
    </row>
    <row r="8" spans="1:11" ht="22.7" customHeight="1">
      <c r="A8" s="256"/>
      <c r="B8" s="257"/>
      <c r="C8" s="343" t="s">
        <v>323</v>
      </c>
      <c r="D8" s="343"/>
      <c r="E8" s="343"/>
      <c r="F8" s="343"/>
      <c r="G8" s="343"/>
      <c r="H8" s="343"/>
      <c r="I8" s="351"/>
      <c r="J8" s="351"/>
      <c r="K8" s="122"/>
    </row>
    <row r="9" spans="1:11" ht="22.7" customHeight="1">
      <c r="A9" s="262"/>
      <c r="B9" s="125">
        <v>1</v>
      </c>
      <c r="C9" s="263">
        <v>13.4</v>
      </c>
      <c r="D9" s="264">
        <v>20.3</v>
      </c>
      <c r="E9" s="264">
        <v>36.700000000000003</v>
      </c>
      <c r="F9" s="264">
        <v>31.4</v>
      </c>
      <c r="G9" s="263">
        <v>10.3</v>
      </c>
      <c r="H9" s="263">
        <v>4.2</v>
      </c>
      <c r="I9" s="348"/>
      <c r="J9" s="348"/>
      <c r="K9" s="122"/>
    </row>
    <row r="10" spans="1:11" ht="22.7" customHeight="1">
      <c r="A10" s="262"/>
      <c r="B10" s="125">
        <v>2</v>
      </c>
      <c r="C10" s="264">
        <v>30.6</v>
      </c>
      <c r="D10" s="264">
        <v>30.1</v>
      </c>
      <c r="E10" s="264">
        <v>27.5</v>
      </c>
      <c r="F10" s="264">
        <v>24.5</v>
      </c>
      <c r="G10" s="264">
        <v>10.8</v>
      </c>
      <c r="H10" s="264">
        <v>2.8</v>
      </c>
      <c r="I10" s="352" t="s">
        <v>324</v>
      </c>
      <c r="J10" s="352"/>
      <c r="K10" s="122"/>
    </row>
    <row r="11" spans="1:11" ht="22.7" customHeight="1">
      <c r="A11" s="262"/>
      <c r="B11" s="125">
        <v>3</v>
      </c>
      <c r="C11" s="264">
        <v>31.5</v>
      </c>
      <c r="D11" s="263">
        <v>20.2</v>
      </c>
      <c r="E11" s="264">
        <v>34.6</v>
      </c>
      <c r="F11" s="264">
        <v>15.7</v>
      </c>
      <c r="G11" s="263">
        <v>14.1</v>
      </c>
      <c r="H11" s="264">
        <v>2.8</v>
      </c>
      <c r="I11" s="353" t="s">
        <v>325</v>
      </c>
      <c r="J11" s="353"/>
      <c r="K11" s="122"/>
    </row>
    <row r="12" spans="1:11" ht="22.7" customHeight="1">
      <c r="A12" s="350" t="s">
        <v>326</v>
      </c>
      <c r="B12" s="350"/>
      <c r="C12" s="265">
        <f t="shared" ref="C12:H12" si="0">SUM(C9:C11)</f>
        <v>75.5</v>
      </c>
      <c r="D12" s="266">
        <f t="shared" si="0"/>
        <v>70.600000000000009</v>
      </c>
      <c r="E12" s="266">
        <f t="shared" si="0"/>
        <v>98.800000000000011</v>
      </c>
      <c r="F12" s="267">
        <f t="shared" si="0"/>
        <v>71.599999999999994</v>
      </c>
      <c r="G12" s="266">
        <f t="shared" si="0"/>
        <v>35.200000000000003</v>
      </c>
      <c r="H12" s="266">
        <f t="shared" si="0"/>
        <v>9.8000000000000007</v>
      </c>
      <c r="I12" s="336"/>
      <c r="J12" s="336"/>
      <c r="K12" s="122"/>
    </row>
    <row r="13" spans="1:11" ht="22.7" customHeight="1">
      <c r="A13" s="126"/>
      <c r="B13" s="126"/>
      <c r="C13" s="268"/>
      <c r="D13" s="128"/>
      <c r="E13" s="268"/>
      <c r="F13" s="121"/>
      <c r="G13" s="128"/>
      <c r="H13" s="128"/>
      <c r="I13" s="269"/>
      <c r="J13" s="269"/>
      <c r="K13" s="122"/>
    </row>
    <row r="14" spans="1:11" ht="22.7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2"/>
    </row>
    <row r="15" spans="1:11" ht="22.7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2"/>
    </row>
    <row r="16" spans="1:11" ht="22.7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2"/>
    </row>
    <row r="17" spans="1:11" ht="22.7" customHeight="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2"/>
    </row>
    <row r="18" spans="1:11" ht="22.7" customHeight="1">
      <c r="A18" s="126" t="s">
        <v>327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2"/>
    </row>
    <row r="19" spans="1:11" ht="22.7" customHeight="1">
      <c r="A19" s="256"/>
      <c r="B19" s="257"/>
      <c r="C19" s="123"/>
      <c r="D19" s="123"/>
      <c r="E19" s="123"/>
      <c r="F19" s="123" t="s">
        <v>216</v>
      </c>
      <c r="G19" s="123"/>
      <c r="H19" s="123"/>
      <c r="I19" s="349" t="s">
        <v>320</v>
      </c>
      <c r="J19" s="349"/>
      <c r="K19" s="122"/>
    </row>
    <row r="20" spans="1:11" ht="22.7" customHeight="1">
      <c r="A20" s="350" t="s">
        <v>321</v>
      </c>
      <c r="B20" s="350"/>
      <c r="C20" s="270">
        <v>5</v>
      </c>
      <c r="D20" s="261">
        <v>6</v>
      </c>
      <c r="E20" s="261">
        <v>7</v>
      </c>
      <c r="F20" s="261">
        <v>8</v>
      </c>
      <c r="G20" s="261">
        <v>9</v>
      </c>
      <c r="H20" s="271">
        <v>10</v>
      </c>
      <c r="I20" s="350" t="s">
        <v>322</v>
      </c>
      <c r="J20" s="350"/>
      <c r="K20" s="122"/>
    </row>
    <row r="21" spans="1:11" ht="22.7" customHeight="1">
      <c r="A21" s="256"/>
      <c r="B21" s="257"/>
      <c r="C21" s="349" t="s">
        <v>328</v>
      </c>
      <c r="D21" s="349"/>
      <c r="E21" s="349"/>
      <c r="F21" s="349"/>
      <c r="G21" s="349"/>
      <c r="H21" s="349"/>
      <c r="I21" s="351"/>
      <c r="J21" s="351"/>
      <c r="K21" s="122"/>
    </row>
    <row r="22" spans="1:11" ht="22.7" customHeight="1">
      <c r="A22" s="272"/>
      <c r="B22" s="125">
        <v>1</v>
      </c>
      <c r="C22" s="264">
        <v>19.8</v>
      </c>
      <c r="D22" s="264">
        <v>24.7</v>
      </c>
      <c r="E22" s="263">
        <v>39</v>
      </c>
      <c r="F22" s="263">
        <v>42.5</v>
      </c>
      <c r="G22" s="264">
        <v>13.5</v>
      </c>
      <c r="H22" s="264">
        <v>10.5</v>
      </c>
      <c r="I22" s="348"/>
      <c r="J22" s="348"/>
      <c r="K22" s="122"/>
    </row>
    <row r="23" spans="1:11" ht="22.7" customHeight="1">
      <c r="A23" s="272"/>
      <c r="B23" s="125">
        <v>2</v>
      </c>
      <c r="C23" s="264">
        <v>28.8</v>
      </c>
      <c r="D23" s="264">
        <v>31.8</v>
      </c>
      <c r="E23" s="264" t="s">
        <v>329</v>
      </c>
      <c r="F23" s="263">
        <v>35</v>
      </c>
      <c r="G23" s="264">
        <v>16.399999999999999</v>
      </c>
      <c r="H23" s="264">
        <v>10.4</v>
      </c>
      <c r="I23" s="354" t="s">
        <v>330</v>
      </c>
      <c r="J23" s="354"/>
      <c r="K23" s="122"/>
    </row>
    <row r="24" spans="1:11" ht="22.7" customHeight="1">
      <c r="A24" s="272"/>
      <c r="B24" s="125">
        <v>3</v>
      </c>
      <c r="C24" s="263">
        <v>38.799999999999997</v>
      </c>
      <c r="D24" s="264">
        <v>25.4</v>
      </c>
      <c r="E24" s="263">
        <v>50.6</v>
      </c>
      <c r="F24" s="264">
        <v>21.9</v>
      </c>
      <c r="G24" s="264">
        <v>14.8</v>
      </c>
      <c r="H24" s="264"/>
      <c r="I24" s="355" t="s">
        <v>331</v>
      </c>
      <c r="J24" s="355"/>
      <c r="K24" s="122"/>
    </row>
    <row r="25" spans="1:11" ht="22.7" customHeight="1">
      <c r="A25" s="350" t="s">
        <v>326</v>
      </c>
      <c r="B25" s="350"/>
      <c r="C25" s="273" t="s">
        <v>332</v>
      </c>
      <c r="D25" s="274" t="s">
        <v>333</v>
      </c>
      <c r="E25" s="274" t="s">
        <v>334</v>
      </c>
      <c r="F25" s="274" t="s">
        <v>335</v>
      </c>
      <c r="G25" s="274" t="s">
        <v>336</v>
      </c>
      <c r="H25" s="274" t="s">
        <v>337</v>
      </c>
      <c r="I25" s="336"/>
      <c r="J25" s="336"/>
      <c r="K25" s="122"/>
    </row>
    <row r="26" spans="1:11" ht="22.7" customHeight="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2"/>
    </row>
    <row r="27" spans="1:11" ht="22.7" customHeight="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2"/>
    </row>
    <row r="28" spans="1:11" ht="22.7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</row>
    <row r="29" spans="1:11" ht="22.7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11" ht="22.7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11" ht="22.7" customHeight="1">
      <c r="A31" s="122"/>
      <c r="B31" s="122"/>
      <c r="C31" s="122"/>
      <c r="D31" s="122"/>
      <c r="E31" s="264"/>
      <c r="F31" s="122"/>
      <c r="G31" s="122"/>
      <c r="H31" s="122"/>
      <c r="I31" s="122"/>
      <c r="J31" s="122"/>
      <c r="K31" s="122"/>
    </row>
    <row r="32" spans="1:11" ht="22.7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</row>
    <row r="33" spans="1:11" ht="22.7" customHeight="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</row>
    <row r="34" spans="1:11" ht="22.7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 ht="22.7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</row>
    <row r="36" spans="1:11" ht="22.7" customHeigh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</row>
    <row r="37" spans="1:11" ht="22.7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1:11" ht="22.7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1:11" ht="22.7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1:11" ht="22.7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1:11" ht="22.7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1:11" ht="22.7" customHeight="1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1" ht="22.7" customHeight="1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1" ht="22.7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1" ht="22.7" customHeight="1"/>
    <row r="46" spans="1:11" ht="22.7" customHeight="1"/>
    <row r="47" spans="1:11" ht="22.7" customHeight="1"/>
    <row r="48" spans="1:11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  <row r="60" ht="22.7" customHeight="1"/>
    <row r="61" ht="22.7" customHeight="1"/>
    <row r="62" ht="22.7" customHeight="1"/>
    <row r="63" ht="22.7" customHeight="1"/>
    <row r="64" ht="22.7" customHeight="1"/>
    <row r="65" ht="22.7" customHeight="1"/>
    <row r="66" ht="22.7" customHeight="1"/>
    <row r="67" ht="22.7" customHeight="1"/>
    <row r="68" ht="22.7" customHeight="1"/>
    <row r="69" ht="22.7" customHeight="1"/>
    <row r="70" ht="22.7" customHeight="1"/>
  </sheetData>
  <mergeCells count="20">
    <mergeCell ref="A25:B25"/>
    <mergeCell ref="I25:J25"/>
    <mergeCell ref="I10:J10"/>
    <mergeCell ref="I11:J11"/>
    <mergeCell ref="A12:B12"/>
    <mergeCell ref="I12:J12"/>
    <mergeCell ref="I19:J19"/>
    <mergeCell ref="A20:B20"/>
    <mergeCell ref="I20:J20"/>
    <mergeCell ref="C21:H21"/>
    <mergeCell ref="I21:J21"/>
    <mergeCell ref="I22:J22"/>
    <mergeCell ref="I23:J23"/>
    <mergeCell ref="I24:J24"/>
    <mergeCell ref="I9:J9"/>
    <mergeCell ref="I6:J6"/>
    <mergeCell ref="A7:B7"/>
    <mergeCell ref="I7:J7"/>
    <mergeCell ref="C8:H8"/>
    <mergeCell ref="I8:J8"/>
  </mergeCells>
  <printOptions horizontalCentered="1"/>
  <pageMargins left="0.62519685039370121" right="0.56259842519684999" top="1.0708661417322831" bottom="0.46377952755905599" header="0.51929133858267706" footer="0.231889763779528"/>
  <pageSetup paperSize="9" scale="5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59"/>
  <sheetViews>
    <sheetView view="pageBreakPreview" topLeftCell="A190" zoomScale="60" zoomScaleNormal="100" workbookViewId="0">
      <selection activeCell="AC9" sqref="AC9"/>
    </sheetView>
  </sheetViews>
  <sheetFormatPr defaultRowHeight="14.25"/>
  <cols>
    <col min="1" max="7" width="4.875" customWidth="1"/>
    <col min="8" max="8" width="4.625" customWidth="1"/>
    <col min="9" max="13" width="4.875" customWidth="1"/>
    <col min="14" max="14" width="7.375" customWidth="1"/>
    <col min="15" max="15" width="4.5" customWidth="1"/>
    <col min="16" max="26" width="5" customWidth="1"/>
    <col min="27" max="27" width="6.625" customWidth="1"/>
    <col min="28" max="28" width="5" customWidth="1"/>
    <col min="29" max="40" width="4.875" customWidth="1"/>
    <col min="41" max="41" width="7.125" customWidth="1"/>
    <col min="42" max="54" width="4.875" customWidth="1"/>
    <col min="55" max="55" width="4.5" customWidth="1"/>
    <col min="56" max="65" width="8.625" customWidth="1"/>
    <col min="66" max="66" width="8.875" customWidth="1"/>
  </cols>
  <sheetData>
    <row r="1" spans="1:65" ht="16.7" customHeight="1">
      <c r="A1" s="277" t="s">
        <v>338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77" t="s">
        <v>339</v>
      </c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</row>
    <row r="2" spans="1:65" ht="16.7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"/>
      <c r="BI2" s="2"/>
      <c r="BJ2" s="2"/>
      <c r="BK2" s="2"/>
      <c r="BL2" s="2"/>
      <c r="BM2" s="2"/>
    </row>
    <row r="3" spans="1:65" ht="16.7" customHeight="1">
      <c r="A3" s="201" t="s">
        <v>340</v>
      </c>
      <c r="B3" s="201"/>
      <c r="C3" s="201"/>
      <c r="D3" s="201"/>
      <c r="E3" s="201"/>
      <c r="F3" s="201"/>
      <c r="G3" s="201"/>
      <c r="H3" s="201"/>
      <c r="I3" s="201"/>
      <c r="J3" s="201"/>
      <c r="K3" s="278" t="s">
        <v>341</v>
      </c>
      <c r="L3" s="201"/>
      <c r="M3" s="201"/>
      <c r="N3" s="201"/>
      <c r="O3" s="201" t="s">
        <v>342</v>
      </c>
      <c r="P3" s="201"/>
      <c r="Q3" s="201"/>
      <c r="R3" s="201"/>
      <c r="S3" s="201"/>
      <c r="T3" s="201"/>
      <c r="U3" s="201"/>
      <c r="V3" s="201"/>
      <c r="W3" s="201"/>
      <c r="X3" s="201"/>
      <c r="Y3" s="278" t="s">
        <v>343</v>
      </c>
      <c r="Z3" s="201"/>
      <c r="AA3" s="201"/>
      <c r="AB3" s="201" t="s">
        <v>344</v>
      </c>
      <c r="AC3" s="201"/>
      <c r="AD3" s="201"/>
      <c r="AE3" s="201"/>
      <c r="AF3" s="201"/>
      <c r="AG3" s="201"/>
      <c r="AH3" s="201"/>
      <c r="AI3" s="201"/>
      <c r="AJ3" s="201"/>
      <c r="AK3" s="201"/>
      <c r="AL3" s="278" t="s">
        <v>345</v>
      </c>
      <c r="AM3" s="201"/>
      <c r="AN3" s="201"/>
      <c r="AO3" s="201"/>
      <c r="AP3" s="201" t="s">
        <v>346</v>
      </c>
      <c r="AQ3" s="201"/>
      <c r="AR3" s="201"/>
      <c r="AS3" s="201"/>
      <c r="AT3" s="201"/>
      <c r="AU3" s="201"/>
      <c r="AV3" s="201"/>
      <c r="AW3" s="201"/>
      <c r="AX3" s="201"/>
      <c r="AY3" s="201"/>
      <c r="AZ3" s="278" t="s">
        <v>347</v>
      </c>
      <c r="BA3" s="201"/>
      <c r="BB3" s="201"/>
      <c r="BC3" s="201"/>
      <c r="BD3" s="201"/>
      <c r="BE3" s="201"/>
      <c r="BF3" s="201"/>
      <c r="BG3" s="201"/>
      <c r="BH3" s="2"/>
      <c r="BI3" s="2"/>
      <c r="BJ3" s="2"/>
      <c r="BK3" s="2"/>
      <c r="BL3" s="2"/>
      <c r="BM3" s="2"/>
    </row>
    <row r="4" spans="1:65" ht="16.7" customHeight="1">
      <c r="A4" s="359" t="s">
        <v>348</v>
      </c>
      <c r="B4" s="360" t="s">
        <v>349</v>
      </c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201"/>
      <c r="O4" s="359" t="s">
        <v>350</v>
      </c>
      <c r="P4" s="360" t="s">
        <v>349</v>
      </c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59" t="s">
        <v>348</v>
      </c>
      <c r="AC4" s="360" t="s">
        <v>349</v>
      </c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201"/>
      <c r="AP4" s="359" t="s">
        <v>350</v>
      </c>
      <c r="AQ4" s="360" t="s">
        <v>349</v>
      </c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201"/>
      <c r="BD4" s="201"/>
      <c r="BE4" s="201"/>
      <c r="BF4" s="201"/>
      <c r="BG4" s="201"/>
      <c r="BH4" s="2"/>
      <c r="BI4" s="2"/>
      <c r="BJ4" s="2"/>
      <c r="BK4" s="2"/>
      <c r="BL4" s="2"/>
      <c r="BM4" s="2"/>
    </row>
    <row r="5" spans="1:65" ht="16.7" customHeight="1">
      <c r="A5" s="359"/>
      <c r="B5" s="279">
        <v>1</v>
      </c>
      <c r="C5" s="279">
        <v>2</v>
      </c>
      <c r="D5" s="279">
        <v>3</v>
      </c>
      <c r="E5" s="279">
        <v>4</v>
      </c>
      <c r="F5" s="279">
        <v>5</v>
      </c>
      <c r="G5" s="279">
        <v>6</v>
      </c>
      <c r="H5" s="279">
        <v>7</v>
      </c>
      <c r="I5" s="279">
        <v>8</v>
      </c>
      <c r="J5" s="279">
        <v>9</v>
      </c>
      <c r="K5" s="279">
        <v>10</v>
      </c>
      <c r="L5" s="279">
        <v>11</v>
      </c>
      <c r="M5" s="279">
        <v>12</v>
      </c>
      <c r="N5" s="201"/>
      <c r="O5" s="359"/>
      <c r="P5" s="279">
        <v>1</v>
      </c>
      <c r="Q5" s="279">
        <v>2</v>
      </c>
      <c r="R5" s="279">
        <v>3</v>
      </c>
      <c r="S5" s="279">
        <v>4</v>
      </c>
      <c r="T5" s="279">
        <v>5</v>
      </c>
      <c r="U5" s="279">
        <v>6</v>
      </c>
      <c r="V5" s="279">
        <v>7</v>
      </c>
      <c r="W5" s="279">
        <v>8</v>
      </c>
      <c r="X5" s="279">
        <v>9</v>
      </c>
      <c r="Y5" s="279">
        <v>10</v>
      </c>
      <c r="Z5" s="279">
        <v>11</v>
      </c>
      <c r="AA5" s="279">
        <v>12</v>
      </c>
      <c r="AB5" s="359"/>
      <c r="AC5" s="279">
        <v>1</v>
      </c>
      <c r="AD5" s="279">
        <v>2</v>
      </c>
      <c r="AE5" s="279">
        <v>3</v>
      </c>
      <c r="AF5" s="279">
        <v>4</v>
      </c>
      <c r="AG5" s="279">
        <v>5</v>
      </c>
      <c r="AH5" s="279">
        <v>6</v>
      </c>
      <c r="AI5" s="279">
        <v>7</v>
      </c>
      <c r="AJ5" s="279">
        <v>8</v>
      </c>
      <c r="AK5" s="279">
        <v>9</v>
      </c>
      <c r="AL5" s="279">
        <v>10</v>
      </c>
      <c r="AM5" s="279">
        <v>11</v>
      </c>
      <c r="AN5" s="279">
        <v>12</v>
      </c>
      <c r="AO5" s="201"/>
      <c r="AP5" s="359"/>
      <c r="AQ5" s="279">
        <v>1</v>
      </c>
      <c r="AR5" s="279">
        <v>2</v>
      </c>
      <c r="AS5" s="279">
        <v>3</v>
      </c>
      <c r="AT5" s="279">
        <v>4</v>
      </c>
      <c r="AU5" s="279">
        <v>5</v>
      </c>
      <c r="AV5" s="279">
        <v>6</v>
      </c>
      <c r="AW5" s="279">
        <v>7</v>
      </c>
      <c r="AX5" s="279">
        <v>8</v>
      </c>
      <c r="AY5" s="279">
        <v>9</v>
      </c>
      <c r="AZ5" s="279">
        <v>10</v>
      </c>
      <c r="BA5" s="279">
        <v>11</v>
      </c>
      <c r="BB5" s="279">
        <v>12</v>
      </c>
      <c r="BC5" s="201"/>
      <c r="BD5" s="201"/>
      <c r="BE5" s="201"/>
      <c r="BF5" s="201"/>
      <c r="BG5" s="201"/>
      <c r="BH5" s="2"/>
      <c r="BI5" s="2"/>
      <c r="BJ5" s="2"/>
      <c r="BK5" s="2"/>
      <c r="BL5" s="2"/>
      <c r="BM5" s="2"/>
    </row>
    <row r="6" spans="1:65" ht="16.7" customHeight="1">
      <c r="A6" s="280">
        <v>1</v>
      </c>
      <c r="B6" s="281">
        <v>-14.875</v>
      </c>
      <c r="C6" s="282">
        <v>-17.0416666666667</v>
      </c>
      <c r="D6" s="282">
        <v>-15</v>
      </c>
      <c r="E6" s="282">
        <v>-15.9166666666667</v>
      </c>
      <c r="F6" s="282">
        <v>-20.6666666666667</v>
      </c>
      <c r="G6" s="282">
        <v>-20</v>
      </c>
      <c r="H6" s="282">
        <v>-13.3333333333333</v>
      </c>
      <c r="I6" s="282">
        <v>-25.228083333333299</v>
      </c>
      <c r="J6" s="282">
        <v>-17.963333333333299</v>
      </c>
      <c r="K6" s="282">
        <v>-20.1212916666667</v>
      </c>
      <c r="L6" s="282">
        <v>-17.609833333333299</v>
      </c>
      <c r="M6" s="283">
        <v>-18.0416666666667</v>
      </c>
      <c r="N6" s="201"/>
      <c r="O6" s="280">
        <v>1</v>
      </c>
      <c r="P6" s="281">
        <v>86</v>
      </c>
      <c r="Q6" s="282">
        <v>84.5416666666667</v>
      </c>
      <c r="R6" s="282">
        <v>86.1666666666667</v>
      </c>
      <c r="S6" s="282">
        <v>85.7916666666667</v>
      </c>
      <c r="T6" s="282">
        <v>79.1666666666667</v>
      </c>
      <c r="U6" s="282">
        <v>79.9166666666667</v>
      </c>
      <c r="V6" s="282">
        <v>90.625</v>
      </c>
      <c r="W6" s="282">
        <v>76.533416666666596</v>
      </c>
      <c r="X6" s="282">
        <v>83.902833333333305</v>
      </c>
      <c r="Y6" s="282">
        <v>81.306749999999994</v>
      </c>
      <c r="Z6" s="282">
        <v>84.904750000000007</v>
      </c>
      <c r="AA6" s="283">
        <v>83.75</v>
      </c>
      <c r="AB6" s="280">
        <v>1</v>
      </c>
      <c r="AC6" s="281">
        <v>-30.0416666666667</v>
      </c>
      <c r="AD6" s="282">
        <v>-35.9583333333333</v>
      </c>
      <c r="AE6" s="282">
        <v>-30.5</v>
      </c>
      <c r="AF6" s="282">
        <v>-31</v>
      </c>
      <c r="AG6" s="282">
        <v>-35.5416666666667</v>
      </c>
      <c r="AH6" s="282">
        <v>-35.3333333333333</v>
      </c>
      <c r="AI6" s="282">
        <v>-28.5833333333333</v>
      </c>
      <c r="AJ6" s="282">
        <v>-42.1867083333333</v>
      </c>
      <c r="AK6" s="282">
        <v>-33.403291666666703</v>
      </c>
      <c r="AL6" s="282">
        <v>-36.456458333333302</v>
      </c>
      <c r="AM6" s="282">
        <v>-33.985541666666698</v>
      </c>
      <c r="AN6" s="283">
        <v>-34</v>
      </c>
      <c r="AO6" s="201"/>
      <c r="AP6" s="280">
        <v>1</v>
      </c>
      <c r="AQ6" s="281">
        <v>112.666666666667</v>
      </c>
      <c r="AR6" s="282">
        <v>107.416666666667</v>
      </c>
      <c r="AS6" s="282">
        <v>112</v>
      </c>
      <c r="AT6" s="282">
        <v>112.541666666667</v>
      </c>
      <c r="AU6" s="282">
        <v>109</v>
      </c>
      <c r="AV6" s="282">
        <v>109.125</v>
      </c>
      <c r="AW6" s="282">
        <v>116.75</v>
      </c>
      <c r="AX6" s="282">
        <v>103.73162499999999</v>
      </c>
      <c r="AY6" s="282">
        <v>110.12666666666701</v>
      </c>
      <c r="AZ6" s="282">
        <v>108.59399999999999</v>
      </c>
      <c r="BA6" s="282">
        <v>110.67512499999999</v>
      </c>
      <c r="BB6" s="283">
        <v>107.166666666667</v>
      </c>
      <c r="BC6" s="201"/>
      <c r="BD6" s="201"/>
      <c r="BE6" s="201"/>
      <c r="BF6" s="201"/>
      <c r="BG6" s="201"/>
      <c r="BH6" s="2"/>
      <c r="BI6" s="2"/>
      <c r="BJ6" s="2"/>
      <c r="BK6" s="2"/>
      <c r="BL6" s="2"/>
      <c r="BM6" s="2"/>
    </row>
    <row r="7" spans="1:65" ht="16.7" customHeight="1">
      <c r="A7" s="284">
        <v>2</v>
      </c>
      <c r="B7" s="285">
        <v>-15</v>
      </c>
      <c r="C7" s="286">
        <v>-17</v>
      </c>
      <c r="D7" s="286">
        <v>-15</v>
      </c>
      <c r="E7" s="286">
        <v>-16</v>
      </c>
      <c r="F7" s="286">
        <v>-19.875</v>
      </c>
      <c r="G7" s="286">
        <v>-20.2916666666667</v>
      </c>
      <c r="H7" s="286">
        <v>-13.2945833333333</v>
      </c>
      <c r="I7" s="286">
        <v>-26.004625000000001</v>
      </c>
      <c r="J7" s="286">
        <v>-18.3853333333333</v>
      </c>
      <c r="K7" s="286">
        <v>-20.221499999999999</v>
      </c>
      <c r="L7" s="286">
        <v>-17.3883333333333</v>
      </c>
      <c r="M7" s="287">
        <v>-18</v>
      </c>
      <c r="N7" s="201"/>
      <c r="O7" s="284">
        <v>2</v>
      </c>
      <c r="P7" s="285">
        <v>86</v>
      </c>
      <c r="Q7" s="286">
        <v>85</v>
      </c>
      <c r="R7" s="286">
        <v>86</v>
      </c>
      <c r="S7" s="286">
        <v>85.2916666666667</v>
      </c>
      <c r="T7" s="286">
        <v>79.3333333333333</v>
      </c>
      <c r="U7" s="286">
        <v>79.75</v>
      </c>
      <c r="V7" s="286">
        <v>91.441874999999996</v>
      </c>
      <c r="W7" s="286">
        <v>75.929625000000001</v>
      </c>
      <c r="X7" s="286">
        <v>83.483166666666705</v>
      </c>
      <c r="Y7" s="286">
        <v>81.075500000000005</v>
      </c>
      <c r="Z7" s="286">
        <v>84.875249999999994</v>
      </c>
      <c r="AA7" s="287">
        <v>83.2083333333333</v>
      </c>
      <c r="AB7" s="284">
        <v>2</v>
      </c>
      <c r="AC7" s="285">
        <v>-31</v>
      </c>
      <c r="AD7" s="286">
        <v>-36</v>
      </c>
      <c r="AE7" s="286">
        <v>-30.9583333333333</v>
      </c>
      <c r="AF7" s="286">
        <v>-31</v>
      </c>
      <c r="AG7" s="286">
        <v>-34.625</v>
      </c>
      <c r="AH7" s="286">
        <v>-35.5416666666667</v>
      </c>
      <c r="AI7" s="286">
        <v>-28.280750000000001</v>
      </c>
      <c r="AJ7" s="286">
        <v>-44.161250000000003</v>
      </c>
      <c r="AK7" s="286">
        <v>-33.776166666666697</v>
      </c>
      <c r="AL7" s="286">
        <v>-36.650666666666702</v>
      </c>
      <c r="AM7" s="286">
        <v>-33.722999999999999</v>
      </c>
      <c r="AN7" s="287">
        <v>-34.0833333333333</v>
      </c>
      <c r="AO7" s="201"/>
      <c r="AP7" s="284">
        <v>2</v>
      </c>
      <c r="AQ7" s="285">
        <v>112</v>
      </c>
      <c r="AR7" s="286">
        <v>108.083333333333</v>
      </c>
      <c r="AS7" s="286">
        <v>111.958333333333</v>
      </c>
      <c r="AT7" s="286">
        <v>111.875</v>
      </c>
      <c r="AU7" s="286">
        <v>110</v>
      </c>
      <c r="AV7" s="286">
        <v>109</v>
      </c>
      <c r="AW7" s="286">
        <v>117.712666666667</v>
      </c>
      <c r="AX7" s="286">
        <v>103.288958333333</v>
      </c>
      <c r="AY7" s="286">
        <v>109.604166666667</v>
      </c>
      <c r="AZ7" s="286">
        <v>108.229125</v>
      </c>
      <c r="BA7" s="286">
        <v>110.765625</v>
      </c>
      <c r="BB7" s="287">
        <v>107.25</v>
      </c>
      <c r="BC7" s="201"/>
      <c r="BD7" s="201"/>
      <c r="BE7" s="201"/>
      <c r="BF7" s="201"/>
      <c r="BG7" s="201"/>
      <c r="BH7" s="2"/>
      <c r="BI7" s="2"/>
      <c r="BJ7" s="2"/>
      <c r="BK7" s="2"/>
      <c r="BL7" s="2"/>
      <c r="BM7" s="2"/>
    </row>
    <row r="8" spans="1:65" ht="16.7" customHeight="1">
      <c r="A8" s="284">
        <v>3</v>
      </c>
      <c r="B8" s="285">
        <v>-15</v>
      </c>
      <c r="C8" s="286">
        <v>-17.0416666666667</v>
      </c>
      <c r="D8" s="286">
        <v>-15</v>
      </c>
      <c r="E8" s="286">
        <v>-16</v>
      </c>
      <c r="F8" s="286">
        <v>-20.9166666666667</v>
      </c>
      <c r="G8" s="286">
        <v>-20</v>
      </c>
      <c r="H8" s="286">
        <v>-13.957750000000001</v>
      </c>
      <c r="I8" s="286">
        <v>-26.873875000000002</v>
      </c>
      <c r="J8" s="286">
        <v>-18.801166666666699</v>
      </c>
      <c r="K8" s="286">
        <v>-20.334333333333301</v>
      </c>
      <c r="L8" s="286">
        <v>-17.047541666666699</v>
      </c>
      <c r="M8" s="287">
        <v>-18.0833333333333</v>
      </c>
      <c r="N8" s="201"/>
      <c r="O8" s="284">
        <v>3</v>
      </c>
      <c r="P8" s="285">
        <v>85.5833333333333</v>
      </c>
      <c r="Q8" s="286">
        <v>85</v>
      </c>
      <c r="R8" s="286">
        <v>86</v>
      </c>
      <c r="S8" s="286">
        <v>85</v>
      </c>
      <c r="T8" s="286">
        <v>79.0833333333333</v>
      </c>
      <c r="U8" s="286">
        <v>79.9583333333333</v>
      </c>
      <c r="V8" s="286">
        <v>90.710750000000004</v>
      </c>
      <c r="W8" s="286">
        <v>75.375208333333305</v>
      </c>
      <c r="X8" s="286">
        <v>83.012625</v>
      </c>
      <c r="Y8" s="286">
        <v>80.869500000000002</v>
      </c>
      <c r="Z8" s="286">
        <v>85.010958333333306</v>
      </c>
      <c r="AA8" s="287">
        <v>83</v>
      </c>
      <c r="AB8" s="284">
        <v>3</v>
      </c>
      <c r="AC8" s="285">
        <v>-31</v>
      </c>
      <c r="AD8" s="286">
        <v>-36</v>
      </c>
      <c r="AE8" s="286">
        <v>-31</v>
      </c>
      <c r="AF8" s="286">
        <v>-31</v>
      </c>
      <c r="AG8" s="286">
        <v>-35.7083333333333</v>
      </c>
      <c r="AH8" s="286">
        <v>-34.8333333333333</v>
      </c>
      <c r="AI8" s="286">
        <v>-29.149416666666699</v>
      </c>
      <c r="AJ8" s="286">
        <v>-46.094958333333402</v>
      </c>
      <c r="AK8" s="286">
        <v>-34.200333333333298</v>
      </c>
      <c r="AL8" s="286">
        <v>-36.761458333333302</v>
      </c>
      <c r="AM8" s="286">
        <v>-33.238583333333303</v>
      </c>
      <c r="AN8" s="287">
        <v>-34.9583333333333</v>
      </c>
      <c r="AO8" s="201"/>
      <c r="AP8" s="284">
        <v>3</v>
      </c>
      <c r="AQ8" s="285">
        <v>111.916666666667</v>
      </c>
      <c r="AR8" s="286">
        <v>108.625</v>
      </c>
      <c r="AS8" s="286">
        <v>111.625</v>
      </c>
      <c r="AT8" s="286">
        <v>111.875</v>
      </c>
      <c r="AU8" s="286">
        <v>109.791666666667</v>
      </c>
      <c r="AV8" s="286">
        <v>108.916666666667</v>
      </c>
      <c r="AW8" s="286">
        <v>116.101833333333</v>
      </c>
      <c r="AX8" s="286">
        <v>102.49612500000001</v>
      </c>
      <c r="AY8" s="286">
        <v>109.16441666666699</v>
      </c>
      <c r="AZ8" s="286">
        <v>108.103208333333</v>
      </c>
      <c r="BA8" s="286">
        <v>111.013875</v>
      </c>
      <c r="BB8" s="287">
        <v>108.916666666667</v>
      </c>
      <c r="BC8" s="201"/>
      <c r="BD8" s="201"/>
      <c r="BE8" s="201"/>
      <c r="BF8" s="201"/>
      <c r="BG8" s="201"/>
      <c r="BH8" s="2"/>
      <c r="BI8" s="2"/>
      <c r="BJ8" s="2"/>
      <c r="BK8" s="2"/>
      <c r="BL8" s="2"/>
      <c r="BM8" s="2"/>
    </row>
    <row r="9" spans="1:65" ht="16.7" customHeight="1">
      <c r="A9" s="284">
        <v>4</v>
      </c>
      <c r="B9" s="285">
        <v>-15</v>
      </c>
      <c r="C9" s="286">
        <v>-17</v>
      </c>
      <c r="D9" s="286">
        <v>-15</v>
      </c>
      <c r="E9" s="286">
        <v>-16</v>
      </c>
      <c r="F9" s="286">
        <v>-20.5</v>
      </c>
      <c r="G9" s="286">
        <v>-20.125</v>
      </c>
      <c r="H9" s="286">
        <v>-14.115833333333301</v>
      </c>
      <c r="I9" s="286">
        <v>-27.562708333333301</v>
      </c>
      <c r="J9" s="286">
        <v>-19.090958333333301</v>
      </c>
      <c r="K9" s="286">
        <v>-20.399166666666702</v>
      </c>
      <c r="L9" s="286">
        <v>-17</v>
      </c>
      <c r="M9" s="287">
        <v>-17.7083333333333</v>
      </c>
      <c r="N9" s="201"/>
      <c r="O9" s="284">
        <v>4</v>
      </c>
      <c r="P9" s="285">
        <v>85.2083333333333</v>
      </c>
      <c r="Q9" s="286">
        <v>85</v>
      </c>
      <c r="R9" s="286">
        <v>85.75</v>
      </c>
      <c r="S9" s="286">
        <v>85</v>
      </c>
      <c r="T9" s="286">
        <v>79</v>
      </c>
      <c r="U9" s="286">
        <v>79.2916666666667</v>
      </c>
      <c r="V9" s="286">
        <v>90.333083333333306</v>
      </c>
      <c r="W9" s="286">
        <v>74.8057083333333</v>
      </c>
      <c r="X9" s="286">
        <v>82.5118333333333</v>
      </c>
      <c r="Y9" s="286">
        <v>80.690041666666701</v>
      </c>
      <c r="Z9" s="286">
        <v>85</v>
      </c>
      <c r="AA9" s="287">
        <v>83</v>
      </c>
      <c r="AB9" s="284">
        <v>4</v>
      </c>
      <c r="AC9" s="285">
        <v>-31</v>
      </c>
      <c r="AD9" s="286">
        <v>-35.7083333333333</v>
      </c>
      <c r="AE9" s="286">
        <v>-31</v>
      </c>
      <c r="AF9" s="286">
        <v>-31.625</v>
      </c>
      <c r="AG9" s="286">
        <v>-36</v>
      </c>
      <c r="AH9" s="286">
        <v>-35.4583333333333</v>
      </c>
      <c r="AI9" s="286">
        <v>-29.462666666666699</v>
      </c>
      <c r="AJ9" s="286">
        <v>-47.511041666666699</v>
      </c>
      <c r="AK9" s="286">
        <v>-34.409333333333301</v>
      </c>
      <c r="AL9" s="286">
        <v>-36.771958333333302</v>
      </c>
      <c r="AM9" s="286">
        <v>-33.875</v>
      </c>
      <c r="AN9" s="287">
        <v>-34.5</v>
      </c>
      <c r="AO9" s="201"/>
      <c r="AP9" s="284">
        <v>4</v>
      </c>
      <c r="AQ9" s="285">
        <v>111.625</v>
      </c>
      <c r="AR9" s="286">
        <v>109</v>
      </c>
      <c r="AS9" s="286">
        <v>111</v>
      </c>
      <c r="AT9" s="286">
        <v>111.541666666667</v>
      </c>
      <c r="AU9" s="286">
        <v>109.458333333333</v>
      </c>
      <c r="AV9" s="286">
        <v>108.375</v>
      </c>
      <c r="AW9" s="286">
        <v>115.29254166666701</v>
      </c>
      <c r="AX9" s="286">
        <v>101.778166666667</v>
      </c>
      <c r="AY9" s="286">
        <v>108.717375</v>
      </c>
      <c r="AZ9" s="286">
        <v>108.053958333333</v>
      </c>
      <c r="BA9" s="286">
        <v>111</v>
      </c>
      <c r="BB9" s="287">
        <v>109.5</v>
      </c>
      <c r="BC9" s="201"/>
      <c r="BD9" s="201"/>
      <c r="BE9" s="201"/>
      <c r="BF9" s="201"/>
      <c r="BG9" s="201"/>
      <c r="BH9" s="2"/>
      <c r="BI9" s="2"/>
      <c r="BJ9" s="2"/>
      <c r="BK9" s="2"/>
      <c r="BL9" s="2"/>
      <c r="BM9" s="2"/>
    </row>
    <row r="10" spans="1:65" ht="16.7" customHeight="1">
      <c r="A10" s="284">
        <v>5</v>
      </c>
      <c r="B10" s="285">
        <v>-15</v>
      </c>
      <c r="C10" s="286">
        <v>-16.7916666666667</v>
      </c>
      <c r="D10" s="286">
        <v>-15.4583333333333</v>
      </c>
      <c r="E10" s="286">
        <v>-16.0833333333333</v>
      </c>
      <c r="F10" s="286">
        <v>-20.25</v>
      </c>
      <c r="G10" s="286">
        <v>-21</v>
      </c>
      <c r="H10" s="286">
        <v>-14.607125</v>
      </c>
      <c r="I10" s="286">
        <v>-28.2284166666667</v>
      </c>
      <c r="J10" s="286">
        <v>-19.29975</v>
      </c>
      <c r="K10" s="286">
        <v>-20.567416666666698</v>
      </c>
      <c r="L10" s="286">
        <v>-17.4166666666667</v>
      </c>
      <c r="M10" s="287">
        <v>-17.0416666666667</v>
      </c>
      <c r="N10" s="201"/>
      <c r="O10" s="284">
        <v>5</v>
      </c>
      <c r="P10" s="285">
        <v>85.8333333333333</v>
      </c>
      <c r="Q10" s="286">
        <v>85.2916666666667</v>
      </c>
      <c r="R10" s="286">
        <v>85.375</v>
      </c>
      <c r="S10" s="286">
        <v>84.5416666666667</v>
      </c>
      <c r="T10" s="286">
        <v>79</v>
      </c>
      <c r="U10" s="286">
        <v>78.7916666666667</v>
      </c>
      <c r="V10" s="286">
        <v>89.601583333333295</v>
      </c>
      <c r="W10" s="286">
        <v>74.322333333333304</v>
      </c>
      <c r="X10" s="286">
        <v>82.198999999999998</v>
      </c>
      <c r="Y10" s="286">
        <v>80.640041666666704</v>
      </c>
      <c r="Z10" s="286">
        <v>85</v>
      </c>
      <c r="AA10" s="287">
        <v>83.25</v>
      </c>
      <c r="AB10" s="284">
        <v>5</v>
      </c>
      <c r="AC10" s="285">
        <v>-31</v>
      </c>
      <c r="AD10" s="286">
        <v>-35</v>
      </c>
      <c r="AE10" s="286">
        <v>-31.5416666666667</v>
      </c>
      <c r="AF10" s="286">
        <v>-32</v>
      </c>
      <c r="AG10" s="286">
        <v>-36</v>
      </c>
      <c r="AH10" s="286">
        <v>-36.4166666666667</v>
      </c>
      <c r="AI10" s="286">
        <v>-30.1137916666667</v>
      </c>
      <c r="AJ10" s="286">
        <v>-48.768791666666701</v>
      </c>
      <c r="AK10" s="286">
        <v>-34.652166666666702</v>
      </c>
      <c r="AL10" s="286">
        <v>-37.016874999999999</v>
      </c>
      <c r="AM10" s="286">
        <v>-34</v>
      </c>
      <c r="AN10" s="287">
        <v>-33</v>
      </c>
      <c r="AO10" s="201"/>
      <c r="AP10" s="284">
        <v>5</v>
      </c>
      <c r="AQ10" s="285">
        <v>112</v>
      </c>
      <c r="AR10" s="286">
        <v>108.375</v>
      </c>
      <c r="AS10" s="286">
        <v>110.833333333333</v>
      </c>
      <c r="AT10" s="286">
        <v>110.833333333333</v>
      </c>
      <c r="AU10" s="286">
        <v>109.375</v>
      </c>
      <c r="AV10" s="286">
        <v>107.833333333333</v>
      </c>
      <c r="AW10" s="286">
        <v>114.273666666667</v>
      </c>
      <c r="AX10" s="286">
        <v>101.16125</v>
      </c>
      <c r="AY10" s="286">
        <v>108.433958333333</v>
      </c>
      <c r="AZ10" s="286">
        <v>108.01633333333299</v>
      </c>
      <c r="BA10" s="286">
        <v>111</v>
      </c>
      <c r="BB10" s="287">
        <v>110</v>
      </c>
      <c r="BC10" s="201"/>
      <c r="BD10" s="201"/>
      <c r="BE10" s="201"/>
      <c r="BF10" s="201"/>
      <c r="BG10" s="201"/>
      <c r="BH10" s="2"/>
      <c r="BI10" s="2"/>
      <c r="BJ10" s="2"/>
      <c r="BK10" s="2"/>
      <c r="BL10" s="2"/>
      <c r="BM10" s="2"/>
    </row>
    <row r="11" spans="1:65" ht="16.7" customHeight="1">
      <c r="A11" s="284">
        <v>6</v>
      </c>
      <c r="B11" s="285">
        <v>-15</v>
      </c>
      <c r="C11" s="286">
        <v>-16.2916666666667</v>
      </c>
      <c r="D11" s="286">
        <v>-16</v>
      </c>
      <c r="E11" s="286">
        <v>-16.3333333333333</v>
      </c>
      <c r="F11" s="286">
        <v>-20.125</v>
      </c>
      <c r="G11" s="286">
        <v>-20.0416666666667</v>
      </c>
      <c r="H11" s="286">
        <v>-15.31725</v>
      </c>
      <c r="I11" s="286">
        <v>-28.6995416666667</v>
      </c>
      <c r="J11" s="286">
        <v>-19.486458333333299</v>
      </c>
      <c r="K11" s="286">
        <v>-20.764458333333302</v>
      </c>
      <c r="L11" s="286">
        <v>-17.25</v>
      </c>
      <c r="M11" s="287">
        <v>-17</v>
      </c>
      <c r="N11" s="201"/>
      <c r="O11" s="284">
        <v>6</v>
      </c>
      <c r="P11" s="285">
        <v>85.5833333333333</v>
      </c>
      <c r="Q11" s="286">
        <v>85.8333333333333</v>
      </c>
      <c r="R11" s="286">
        <v>85.25</v>
      </c>
      <c r="S11" s="286">
        <v>84.5</v>
      </c>
      <c r="T11" s="286">
        <v>79</v>
      </c>
      <c r="U11" s="286">
        <v>79.125</v>
      </c>
      <c r="V11" s="286">
        <v>88.768208333333405</v>
      </c>
      <c r="W11" s="286">
        <v>73.799833333333297</v>
      </c>
      <c r="X11" s="286">
        <v>81.9435</v>
      </c>
      <c r="Y11" s="286">
        <v>80.346833333333294</v>
      </c>
      <c r="Z11" s="286">
        <v>85</v>
      </c>
      <c r="AA11" s="287">
        <v>83.875</v>
      </c>
      <c r="AB11" s="284">
        <v>6</v>
      </c>
      <c r="AC11" s="285">
        <v>-31</v>
      </c>
      <c r="AD11" s="286">
        <v>-34.6666666666667</v>
      </c>
      <c r="AE11" s="286">
        <v>-32</v>
      </c>
      <c r="AF11" s="286">
        <v>-31.9166666666667</v>
      </c>
      <c r="AG11" s="286">
        <v>-35.5833333333333</v>
      </c>
      <c r="AH11" s="286">
        <v>-34.875</v>
      </c>
      <c r="AI11" s="286">
        <v>-30.622</v>
      </c>
      <c r="AJ11" s="286">
        <v>-50.100666666666697</v>
      </c>
      <c r="AK11" s="286">
        <v>-34.8787916666667</v>
      </c>
      <c r="AL11" s="286">
        <v>-37.270541666666702</v>
      </c>
      <c r="AM11" s="286">
        <v>-33.875</v>
      </c>
      <c r="AN11" s="287">
        <v>-34</v>
      </c>
      <c r="AO11" s="201"/>
      <c r="AP11" s="284">
        <v>6</v>
      </c>
      <c r="AQ11" s="285">
        <v>112</v>
      </c>
      <c r="AR11" s="286">
        <v>107.583333333333</v>
      </c>
      <c r="AS11" s="286">
        <v>110.208333333333</v>
      </c>
      <c r="AT11" s="286">
        <v>111</v>
      </c>
      <c r="AU11" s="286">
        <v>109.375</v>
      </c>
      <c r="AV11" s="286">
        <v>108.083333333333</v>
      </c>
      <c r="AW11" s="286">
        <v>113.46045833333299</v>
      </c>
      <c r="AX11" s="286">
        <v>100.52475</v>
      </c>
      <c r="AY11" s="286">
        <v>108.201708333333</v>
      </c>
      <c r="AZ11" s="286">
        <v>107.82125000000001</v>
      </c>
      <c r="BA11" s="286">
        <v>111</v>
      </c>
      <c r="BB11" s="287">
        <v>110</v>
      </c>
      <c r="BC11" s="201"/>
      <c r="BD11" s="201"/>
      <c r="BE11" s="201"/>
      <c r="BF11" s="201"/>
      <c r="BG11" s="201"/>
      <c r="BH11" s="2"/>
      <c r="BI11" s="2"/>
      <c r="BJ11" s="2"/>
      <c r="BK11" s="2"/>
      <c r="BL11" s="2"/>
      <c r="BM11" s="2"/>
    </row>
    <row r="12" spans="1:65" ht="16.7" customHeight="1">
      <c r="A12" s="284">
        <v>7</v>
      </c>
      <c r="B12" s="285">
        <v>-14.3333333333333</v>
      </c>
      <c r="C12" s="286">
        <v>-16.9583333333333</v>
      </c>
      <c r="D12" s="286">
        <v>-15.7083333333333</v>
      </c>
      <c r="E12" s="286">
        <v>-15.75</v>
      </c>
      <c r="F12" s="286">
        <v>-21</v>
      </c>
      <c r="G12" s="286">
        <v>-19</v>
      </c>
      <c r="H12" s="286">
        <v>-16.000624999999999</v>
      </c>
      <c r="I12" s="286">
        <v>-28.987041666666698</v>
      </c>
      <c r="J12" s="286">
        <v>-19.744125</v>
      </c>
      <c r="K12" s="286">
        <v>-20.909541666666701</v>
      </c>
      <c r="L12" s="286">
        <v>-17</v>
      </c>
      <c r="M12" s="287">
        <v>-16.375</v>
      </c>
      <c r="N12" s="201"/>
      <c r="O12" s="284">
        <v>7</v>
      </c>
      <c r="P12" s="285">
        <v>85.7083333333333</v>
      </c>
      <c r="Q12" s="286">
        <v>85.3333333333333</v>
      </c>
      <c r="R12" s="286">
        <v>85</v>
      </c>
      <c r="S12" s="286">
        <v>84.9583333333333</v>
      </c>
      <c r="T12" s="286">
        <v>78.75</v>
      </c>
      <c r="U12" s="286">
        <v>80</v>
      </c>
      <c r="V12" s="286">
        <v>87.939499999999995</v>
      </c>
      <c r="W12" s="286">
        <v>73.358208333333295</v>
      </c>
      <c r="X12" s="286">
        <v>81.553083333333305</v>
      </c>
      <c r="Y12" s="286">
        <v>80.127708333333302</v>
      </c>
      <c r="Z12" s="286">
        <v>85.0416666666667</v>
      </c>
      <c r="AA12" s="287">
        <v>84</v>
      </c>
      <c r="AB12" s="284">
        <v>7</v>
      </c>
      <c r="AC12" s="285">
        <v>-30.4166666666667</v>
      </c>
      <c r="AD12" s="286">
        <v>-35.3333333333333</v>
      </c>
      <c r="AE12" s="286">
        <v>-32</v>
      </c>
      <c r="AF12" s="286">
        <v>-31</v>
      </c>
      <c r="AG12" s="286">
        <v>-36</v>
      </c>
      <c r="AH12" s="286">
        <v>-33.5</v>
      </c>
      <c r="AI12" s="286">
        <v>-31.130333333333301</v>
      </c>
      <c r="AJ12" s="286">
        <v>-51.131916666666697</v>
      </c>
      <c r="AK12" s="286">
        <v>-35.184416666666699</v>
      </c>
      <c r="AL12" s="286">
        <v>-37.406041666666702</v>
      </c>
      <c r="AM12" s="286">
        <v>-33</v>
      </c>
      <c r="AN12" s="287">
        <v>-33.125</v>
      </c>
      <c r="AO12" s="201"/>
      <c r="AP12" s="284">
        <v>7</v>
      </c>
      <c r="AQ12" s="285">
        <v>112.375</v>
      </c>
      <c r="AR12" s="286">
        <v>108.708333333333</v>
      </c>
      <c r="AS12" s="286">
        <v>110</v>
      </c>
      <c r="AT12" s="286">
        <v>111.791666666667</v>
      </c>
      <c r="AU12" s="286">
        <v>108.958333333333</v>
      </c>
      <c r="AV12" s="286">
        <v>109.958333333333</v>
      </c>
      <c r="AW12" s="286">
        <v>112.758708333333</v>
      </c>
      <c r="AX12" s="286">
        <v>99.987583333333404</v>
      </c>
      <c r="AY12" s="286">
        <v>107.84229166666699</v>
      </c>
      <c r="AZ12" s="286">
        <v>107.548708333333</v>
      </c>
      <c r="BA12" s="286">
        <v>111</v>
      </c>
      <c r="BB12" s="287">
        <v>110</v>
      </c>
      <c r="BC12" s="201"/>
      <c r="BD12" s="201"/>
      <c r="BE12" s="201"/>
      <c r="BF12" s="201"/>
      <c r="BG12" s="201"/>
      <c r="BH12" s="2"/>
      <c r="BI12" s="2"/>
      <c r="BJ12" s="2"/>
      <c r="BK12" s="2"/>
      <c r="BL12" s="2"/>
      <c r="BM12" s="2"/>
    </row>
    <row r="13" spans="1:65" ht="16.7" customHeight="1">
      <c r="A13" s="284">
        <v>8</v>
      </c>
      <c r="B13" s="285">
        <v>-13.5</v>
      </c>
      <c r="C13" s="286">
        <v>-16.25</v>
      </c>
      <c r="D13" s="286">
        <v>-15.0833333333333</v>
      </c>
      <c r="E13" s="286">
        <v>-15.0833333333333</v>
      </c>
      <c r="F13" s="286">
        <v>-19.5</v>
      </c>
      <c r="G13" s="286">
        <v>-19.1666666666667</v>
      </c>
      <c r="H13" s="286">
        <v>-16.498000000000001</v>
      </c>
      <c r="I13" s="286">
        <v>-28.8221666666667</v>
      </c>
      <c r="J13" s="286">
        <v>-19.949583333333301</v>
      </c>
      <c r="K13" s="286">
        <v>-20.540541666666702</v>
      </c>
      <c r="L13" s="286">
        <v>-17</v>
      </c>
      <c r="M13" s="287">
        <v>-16.0416666666667</v>
      </c>
      <c r="N13" s="201"/>
      <c r="O13" s="284">
        <v>8</v>
      </c>
      <c r="P13" s="285">
        <v>87.0416666666667</v>
      </c>
      <c r="Q13" s="286">
        <v>85.5833333333333</v>
      </c>
      <c r="R13" s="286">
        <v>85</v>
      </c>
      <c r="S13" s="286">
        <v>85.125</v>
      </c>
      <c r="T13" s="286">
        <v>79</v>
      </c>
      <c r="U13" s="286">
        <v>80.2916666666667</v>
      </c>
      <c r="V13" s="286">
        <v>87.158500000000004</v>
      </c>
      <c r="W13" s="286">
        <v>73.015333333333302</v>
      </c>
      <c r="X13" s="286">
        <v>81.249416666666704</v>
      </c>
      <c r="Y13" s="286">
        <v>80.347624999999994</v>
      </c>
      <c r="Z13" s="286">
        <v>85.2083333333333</v>
      </c>
      <c r="AA13" s="287">
        <v>84</v>
      </c>
      <c r="AB13" s="284">
        <v>8</v>
      </c>
      <c r="AC13" s="285">
        <v>-29</v>
      </c>
      <c r="AD13" s="286">
        <v>-35</v>
      </c>
      <c r="AE13" s="286">
        <v>-31.5416666666667</v>
      </c>
      <c r="AF13" s="286">
        <v>-30.2083333333333</v>
      </c>
      <c r="AG13" s="286">
        <v>-34.625</v>
      </c>
      <c r="AH13" s="286">
        <v>-33.9166666666667</v>
      </c>
      <c r="AI13" s="286">
        <v>-31.773583333333299</v>
      </c>
      <c r="AJ13" s="286">
        <v>-52.387250000000002</v>
      </c>
      <c r="AK13" s="286">
        <v>-35.423583333333298</v>
      </c>
      <c r="AL13" s="286">
        <v>-37.054708333333302</v>
      </c>
      <c r="AM13" s="286">
        <v>-33</v>
      </c>
      <c r="AN13" s="287">
        <v>-33.1666666666667</v>
      </c>
      <c r="AO13" s="201"/>
      <c r="AP13" s="284">
        <v>8</v>
      </c>
      <c r="AQ13" s="285">
        <v>114.541666666667</v>
      </c>
      <c r="AR13" s="286">
        <v>109</v>
      </c>
      <c r="AS13" s="286">
        <v>110</v>
      </c>
      <c r="AT13" s="286">
        <v>112.833333333333</v>
      </c>
      <c r="AU13" s="286">
        <v>109.625</v>
      </c>
      <c r="AV13" s="286">
        <v>109.916666666667</v>
      </c>
      <c r="AW13" s="286">
        <v>112.17633333333301</v>
      </c>
      <c r="AX13" s="286">
        <v>99.576374999999999</v>
      </c>
      <c r="AY13" s="286">
        <v>107.58137499999999</v>
      </c>
      <c r="AZ13" s="286">
        <v>107.52725</v>
      </c>
      <c r="BA13" s="286">
        <v>111.125</v>
      </c>
      <c r="BB13" s="287">
        <v>110.541666666667</v>
      </c>
      <c r="BC13" s="201"/>
      <c r="BD13" s="201"/>
      <c r="BE13" s="201"/>
      <c r="BF13" s="201"/>
      <c r="BG13" s="201"/>
      <c r="BH13" s="2"/>
      <c r="BI13" s="2"/>
      <c r="BJ13" s="2"/>
      <c r="BK13" s="2"/>
      <c r="BL13" s="2"/>
      <c r="BM13" s="2"/>
    </row>
    <row r="14" spans="1:65" ht="16.7" customHeight="1">
      <c r="A14" s="284">
        <v>9</v>
      </c>
      <c r="B14" s="285">
        <v>-14</v>
      </c>
      <c r="C14" s="286">
        <v>-16.4583333333333</v>
      </c>
      <c r="D14" s="286">
        <v>-15.5</v>
      </c>
      <c r="E14" s="286">
        <v>-16</v>
      </c>
      <c r="F14" s="286">
        <v>-19.625</v>
      </c>
      <c r="G14" s="286">
        <v>-17.875</v>
      </c>
      <c r="H14" s="286">
        <v>-17.138124999999999</v>
      </c>
      <c r="I14" s="286">
        <v>-28.734249999999999</v>
      </c>
      <c r="J14" s="286">
        <v>-19.883375000000001</v>
      </c>
      <c r="K14" s="286">
        <v>-20.0066666666667</v>
      </c>
      <c r="L14" s="286">
        <v>-17</v>
      </c>
      <c r="M14" s="287">
        <v>-17</v>
      </c>
      <c r="N14" s="201"/>
      <c r="O14" s="284">
        <v>9</v>
      </c>
      <c r="P14" s="285">
        <v>87.5833333333333</v>
      </c>
      <c r="Q14" s="286">
        <v>86</v>
      </c>
      <c r="R14" s="286">
        <v>85</v>
      </c>
      <c r="S14" s="286">
        <v>85</v>
      </c>
      <c r="T14" s="286">
        <v>79.4166666666667</v>
      </c>
      <c r="U14" s="286">
        <v>81.0833333333333</v>
      </c>
      <c r="V14" s="286">
        <v>86.294875000000005</v>
      </c>
      <c r="W14" s="286">
        <v>72.817166666666694</v>
      </c>
      <c r="X14" s="286">
        <v>81.250541666666706</v>
      </c>
      <c r="Y14" s="286">
        <v>80.675624999999997</v>
      </c>
      <c r="Z14" s="286">
        <v>85</v>
      </c>
      <c r="AA14" s="287">
        <v>84</v>
      </c>
      <c r="AB14" s="284">
        <v>9</v>
      </c>
      <c r="AC14" s="285">
        <v>-29</v>
      </c>
      <c r="AD14" s="286">
        <v>-35</v>
      </c>
      <c r="AE14" s="286">
        <v>-31.1666666666667</v>
      </c>
      <c r="AF14" s="286">
        <v>-30.8333333333333</v>
      </c>
      <c r="AG14" s="286">
        <v>-34.625</v>
      </c>
      <c r="AH14" s="286">
        <v>-32.9166666666667</v>
      </c>
      <c r="AI14" s="286">
        <v>-32.371416666666697</v>
      </c>
      <c r="AJ14" s="286">
        <v>-53.4523333333333</v>
      </c>
      <c r="AK14" s="286">
        <v>-34.975083333333302</v>
      </c>
      <c r="AL14" s="286">
        <v>-36.4160416666667</v>
      </c>
      <c r="AM14" s="286">
        <v>-33.2916666666667</v>
      </c>
      <c r="AN14" s="287">
        <v>-33.3333333333333</v>
      </c>
      <c r="AO14" s="201"/>
      <c r="AP14" s="284">
        <v>9</v>
      </c>
      <c r="AQ14" s="285">
        <v>115</v>
      </c>
      <c r="AR14" s="286">
        <v>109</v>
      </c>
      <c r="AS14" s="286">
        <v>110.083333333333</v>
      </c>
      <c r="AT14" s="286">
        <v>112.875</v>
      </c>
      <c r="AU14" s="286">
        <v>109.916666666667</v>
      </c>
      <c r="AV14" s="286">
        <v>110.166666666667</v>
      </c>
      <c r="AW14" s="286">
        <v>111.597416666667</v>
      </c>
      <c r="AX14" s="286">
        <v>99.353041666666698</v>
      </c>
      <c r="AY14" s="286">
        <v>107.632083333333</v>
      </c>
      <c r="AZ14" s="286">
        <v>107.724708333333</v>
      </c>
      <c r="BA14" s="286">
        <v>111.041666666667</v>
      </c>
      <c r="BB14" s="287">
        <v>111</v>
      </c>
      <c r="BC14" s="201"/>
      <c r="BD14" s="201"/>
      <c r="BE14" s="201"/>
      <c r="BF14" s="201"/>
      <c r="BG14" s="201"/>
      <c r="BH14" s="2"/>
      <c r="BI14" s="2"/>
      <c r="BJ14" s="2"/>
      <c r="BK14" s="2"/>
      <c r="BL14" s="2"/>
      <c r="BM14" s="2"/>
    </row>
    <row r="15" spans="1:65" ht="16.7" customHeight="1">
      <c r="A15" s="284">
        <v>10</v>
      </c>
      <c r="B15" s="285">
        <v>-12.5833333333333</v>
      </c>
      <c r="C15" s="286">
        <v>-16</v>
      </c>
      <c r="D15" s="286">
        <v>-15.25</v>
      </c>
      <c r="E15" s="286">
        <v>-16.0416666666667</v>
      </c>
      <c r="F15" s="286">
        <v>-18.25</v>
      </c>
      <c r="G15" s="286">
        <v>-16.9583333333333</v>
      </c>
      <c r="H15" s="286">
        <v>-17.784624999999998</v>
      </c>
      <c r="I15" s="286">
        <v>-28.531708333333299</v>
      </c>
      <c r="J15" s="286">
        <v>-19.590458333333299</v>
      </c>
      <c r="K15" s="286">
        <v>-18.555541666666699</v>
      </c>
      <c r="L15" s="286">
        <v>-17</v>
      </c>
      <c r="M15" s="287">
        <v>-16.0833333333333</v>
      </c>
      <c r="N15" s="201"/>
      <c r="O15" s="284">
        <v>10</v>
      </c>
      <c r="P15" s="285">
        <v>88.75</v>
      </c>
      <c r="Q15" s="286">
        <v>86</v>
      </c>
      <c r="R15" s="286">
        <v>84.875</v>
      </c>
      <c r="S15" s="286">
        <v>84.3333333333333</v>
      </c>
      <c r="T15" s="286">
        <v>80</v>
      </c>
      <c r="U15" s="286">
        <v>82.7083333333333</v>
      </c>
      <c r="V15" s="286">
        <v>85.578374999999994</v>
      </c>
      <c r="W15" s="286">
        <v>72.456999999999994</v>
      </c>
      <c r="X15" s="286">
        <v>81.436583333333303</v>
      </c>
      <c r="Y15" s="286">
        <v>81.532749999999993</v>
      </c>
      <c r="Z15" s="286">
        <v>85</v>
      </c>
      <c r="AA15" s="287">
        <v>84.4166666666667</v>
      </c>
      <c r="AB15" s="284">
        <v>10</v>
      </c>
      <c r="AC15" s="285">
        <v>-27.5833333333333</v>
      </c>
      <c r="AD15" s="286">
        <v>-35</v>
      </c>
      <c r="AE15" s="286">
        <v>-31.2083333333333</v>
      </c>
      <c r="AF15" s="286">
        <v>-31.3333333333333</v>
      </c>
      <c r="AG15" s="286">
        <v>-33.4583333333333</v>
      </c>
      <c r="AH15" s="286">
        <v>-32.2916666666667</v>
      </c>
      <c r="AI15" s="286">
        <v>-32.978499999999997</v>
      </c>
      <c r="AJ15" s="286">
        <v>-53.955541666666697</v>
      </c>
      <c r="AK15" s="286">
        <v>-34.568375000000003</v>
      </c>
      <c r="AL15" s="286">
        <v>-34.717708333333299</v>
      </c>
      <c r="AM15" s="286">
        <v>-33.25</v>
      </c>
      <c r="AN15" s="287">
        <v>-33</v>
      </c>
      <c r="AO15" s="201"/>
      <c r="AP15" s="284">
        <v>10</v>
      </c>
      <c r="AQ15" s="285">
        <v>116.25</v>
      </c>
      <c r="AR15" s="286">
        <v>109</v>
      </c>
      <c r="AS15" s="286">
        <v>110</v>
      </c>
      <c r="AT15" s="286">
        <v>112</v>
      </c>
      <c r="AU15" s="286">
        <v>110.958333333333</v>
      </c>
      <c r="AV15" s="286">
        <v>111.5</v>
      </c>
      <c r="AW15" s="286">
        <v>111.35225</v>
      </c>
      <c r="AX15" s="286">
        <v>98.886624999999995</v>
      </c>
      <c r="AY15" s="286">
        <v>107.976625</v>
      </c>
      <c r="AZ15" s="286">
        <v>108.42570833333301</v>
      </c>
      <c r="BA15" s="286">
        <v>111</v>
      </c>
      <c r="BB15" s="287">
        <v>111</v>
      </c>
      <c r="BC15" s="201"/>
      <c r="BD15" s="201"/>
      <c r="BE15" s="201"/>
      <c r="BF15" s="201"/>
      <c r="BG15" s="201"/>
      <c r="BH15" s="2"/>
      <c r="BI15" s="2"/>
      <c r="BJ15" s="2"/>
      <c r="BK15" s="2"/>
      <c r="BL15" s="2"/>
      <c r="BM15" s="2"/>
    </row>
    <row r="16" spans="1:65" ht="16.7" customHeight="1">
      <c r="A16" s="284">
        <v>11</v>
      </c>
      <c r="B16" s="285">
        <v>-13.0416666666667</v>
      </c>
      <c r="C16" s="286">
        <v>-16</v>
      </c>
      <c r="D16" s="286">
        <v>-15.7916666666667</v>
      </c>
      <c r="E16" s="286">
        <v>-16.625</v>
      </c>
      <c r="F16" s="286">
        <v>-18</v>
      </c>
      <c r="G16" s="286">
        <v>-17.9166666666667</v>
      </c>
      <c r="H16" s="286">
        <v>-18.541166666666701</v>
      </c>
      <c r="I16" s="286">
        <v>-28.9329583333333</v>
      </c>
      <c r="J16" s="286">
        <v>-19.948208333333302</v>
      </c>
      <c r="K16" s="286">
        <v>-18.779333333333302</v>
      </c>
      <c r="L16" s="286">
        <v>-17</v>
      </c>
      <c r="M16" s="287">
        <v>-16</v>
      </c>
      <c r="N16" s="201"/>
      <c r="O16" s="284">
        <v>11</v>
      </c>
      <c r="P16" s="285">
        <v>89</v>
      </c>
      <c r="Q16" s="286">
        <v>86</v>
      </c>
      <c r="R16" s="286">
        <v>84.75</v>
      </c>
      <c r="S16" s="286">
        <v>84</v>
      </c>
      <c r="T16" s="286">
        <v>81</v>
      </c>
      <c r="U16" s="286">
        <v>82.25</v>
      </c>
      <c r="V16" s="286">
        <v>84.765249999999995</v>
      </c>
      <c r="W16" s="286">
        <v>72.030583333333297</v>
      </c>
      <c r="X16" s="286">
        <v>81.157749999999993</v>
      </c>
      <c r="Y16" s="286">
        <v>82.154208333333301</v>
      </c>
      <c r="Z16" s="286">
        <v>85</v>
      </c>
      <c r="AA16" s="287">
        <v>84.5416666666667</v>
      </c>
      <c r="AB16" s="284">
        <v>11</v>
      </c>
      <c r="AC16" s="285">
        <v>-27.8333333333333</v>
      </c>
      <c r="AD16" s="286">
        <v>-34.9583333333333</v>
      </c>
      <c r="AE16" s="286">
        <v>-31.0416666666667</v>
      </c>
      <c r="AF16" s="286">
        <v>-31.75</v>
      </c>
      <c r="AG16" s="286">
        <v>-32.5</v>
      </c>
      <c r="AH16" s="286">
        <v>-33.4166666666667</v>
      </c>
      <c r="AI16" s="286">
        <v>-33.601291666666697</v>
      </c>
      <c r="AJ16" s="286">
        <v>-54.783374999999999</v>
      </c>
      <c r="AK16" s="286">
        <v>-35.036791666666701</v>
      </c>
      <c r="AL16" s="286">
        <v>-34.623583333333301</v>
      </c>
      <c r="AM16" s="286">
        <v>-33</v>
      </c>
      <c r="AN16" s="287">
        <v>-33.0833333333333</v>
      </c>
      <c r="AO16" s="201"/>
      <c r="AP16" s="284">
        <v>11</v>
      </c>
      <c r="AQ16" s="285">
        <v>116</v>
      </c>
      <c r="AR16" s="286">
        <v>109.416666666667</v>
      </c>
      <c r="AS16" s="286">
        <v>110.083333333333</v>
      </c>
      <c r="AT16" s="286">
        <v>112</v>
      </c>
      <c r="AU16" s="286">
        <v>111.958333333333</v>
      </c>
      <c r="AV16" s="286">
        <v>110.666666666667</v>
      </c>
      <c r="AW16" s="286">
        <v>110.882791666667</v>
      </c>
      <c r="AX16" s="286">
        <v>98.418416666666602</v>
      </c>
      <c r="AY16" s="286">
        <v>107.981833333333</v>
      </c>
      <c r="AZ16" s="286">
        <v>109.60141666666701</v>
      </c>
      <c r="BA16" s="286">
        <v>111</v>
      </c>
      <c r="BB16" s="287">
        <v>111</v>
      </c>
      <c r="BC16" s="201"/>
      <c r="BD16" s="201"/>
      <c r="BE16" s="201"/>
      <c r="BF16" s="201"/>
      <c r="BG16" s="201"/>
      <c r="BH16" s="2"/>
      <c r="BI16" s="2"/>
      <c r="BJ16" s="2"/>
      <c r="BK16" s="2"/>
      <c r="BL16" s="2"/>
      <c r="BM16" s="2"/>
    </row>
    <row r="17" spans="1:65" ht="16.7" customHeight="1">
      <c r="A17" s="284">
        <v>12</v>
      </c>
      <c r="B17" s="285">
        <v>-13.7916666666667</v>
      </c>
      <c r="C17" s="286">
        <v>-15.7916666666667</v>
      </c>
      <c r="D17" s="286">
        <v>-15.8333333333333</v>
      </c>
      <c r="E17" s="286">
        <v>-16.125</v>
      </c>
      <c r="F17" s="286">
        <v>-18.0416666666667</v>
      </c>
      <c r="G17" s="286">
        <v>-17</v>
      </c>
      <c r="H17" s="286">
        <v>-19.018750000000001</v>
      </c>
      <c r="I17" s="286">
        <v>-23.032208333333301</v>
      </c>
      <c r="J17" s="286">
        <v>-20.272708333333298</v>
      </c>
      <c r="K17" s="286">
        <v>-19.053249999999998</v>
      </c>
      <c r="L17" s="286">
        <v>-17</v>
      </c>
      <c r="M17" s="287">
        <v>-16</v>
      </c>
      <c r="N17" s="201"/>
      <c r="O17" s="284">
        <v>12</v>
      </c>
      <c r="P17" s="285">
        <v>88.4583333333333</v>
      </c>
      <c r="Q17" s="286">
        <v>86.4583333333333</v>
      </c>
      <c r="R17" s="286">
        <v>84.2916666666667</v>
      </c>
      <c r="S17" s="286">
        <v>84</v>
      </c>
      <c r="T17" s="286">
        <v>81</v>
      </c>
      <c r="U17" s="286">
        <v>82.75</v>
      </c>
      <c r="V17" s="286">
        <v>84.183041666666696</v>
      </c>
      <c r="W17" s="286">
        <v>74.378833333333304</v>
      </c>
      <c r="X17" s="286">
        <v>80.919958333333298</v>
      </c>
      <c r="Y17" s="286">
        <v>82.159083333333299</v>
      </c>
      <c r="Z17" s="286">
        <v>85</v>
      </c>
      <c r="AA17" s="287">
        <v>84.4583333333333</v>
      </c>
      <c r="AB17" s="284">
        <v>12</v>
      </c>
      <c r="AC17" s="285">
        <v>-28.8333333333333</v>
      </c>
      <c r="AD17" s="286">
        <v>-34.4166666666667</v>
      </c>
      <c r="AE17" s="286">
        <v>-31.25</v>
      </c>
      <c r="AF17" s="286">
        <v>-31.25</v>
      </c>
      <c r="AG17" s="286">
        <v>-33</v>
      </c>
      <c r="AH17" s="286">
        <v>-32.2916666666667</v>
      </c>
      <c r="AI17" s="286">
        <v>-34.095583333333302</v>
      </c>
      <c r="AJ17" s="286">
        <v>-44.142874999999997</v>
      </c>
      <c r="AK17" s="286">
        <v>-35.368958333333303</v>
      </c>
      <c r="AL17" s="286">
        <v>-35.378416666666702</v>
      </c>
      <c r="AM17" s="286">
        <v>-33.0416666666667</v>
      </c>
      <c r="AN17" s="287">
        <v>-33.7083333333333</v>
      </c>
      <c r="AO17" s="201"/>
      <c r="AP17" s="284">
        <v>12</v>
      </c>
      <c r="AQ17" s="285">
        <v>114.708333333333</v>
      </c>
      <c r="AR17" s="286">
        <v>110</v>
      </c>
      <c r="AS17" s="286">
        <v>110.083333333333</v>
      </c>
      <c r="AT17" s="286">
        <v>112</v>
      </c>
      <c r="AU17" s="286">
        <v>111.291666666667</v>
      </c>
      <c r="AV17" s="286">
        <v>111</v>
      </c>
      <c r="AW17" s="286">
        <v>110.448208333333</v>
      </c>
      <c r="AX17" s="286">
        <v>100.598833333333</v>
      </c>
      <c r="AY17" s="286">
        <v>107.87033333333299</v>
      </c>
      <c r="AZ17" s="286">
        <v>109.679666666667</v>
      </c>
      <c r="BA17" s="286">
        <v>111.458333333333</v>
      </c>
      <c r="BB17" s="287">
        <v>111</v>
      </c>
      <c r="BC17" s="201"/>
      <c r="BD17" s="201"/>
      <c r="BE17" s="201"/>
      <c r="BF17" s="201"/>
      <c r="BG17" s="201"/>
      <c r="BH17" s="2"/>
      <c r="BI17" s="2"/>
      <c r="BJ17" s="2"/>
      <c r="BK17" s="2"/>
      <c r="BL17" s="2"/>
      <c r="BM17" s="2"/>
    </row>
    <row r="18" spans="1:65" ht="16.7" customHeight="1">
      <c r="A18" s="284">
        <v>13</v>
      </c>
      <c r="B18" s="285">
        <v>-14</v>
      </c>
      <c r="C18" s="286">
        <v>-15.0416666666667</v>
      </c>
      <c r="D18" s="286">
        <v>-15.625</v>
      </c>
      <c r="E18" s="286">
        <v>-16</v>
      </c>
      <c r="F18" s="286">
        <v>-15.75</v>
      </c>
      <c r="G18" s="286">
        <v>-13.9583333333333</v>
      </c>
      <c r="H18" s="286">
        <v>-19.234291666666699</v>
      </c>
      <c r="I18" s="286">
        <v>-24.834499999999998</v>
      </c>
      <c r="J18" s="286">
        <v>-20.503499999999999</v>
      </c>
      <c r="K18" s="286">
        <v>-17.172041666666701</v>
      </c>
      <c r="L18" s="286">
        <v>-17</v>
      </c>
      <c r="M18" s="287">
        <v>-14.7083333333333</v>
      </c>
      <c r="N18" s="201"/>
      <c r="O18" s="284">
        <v>13</v>
      </c>
      <c r="P18" s="285">
        <v>88</v>
      </c>
      <c r="Q18" s="286">
        <v>87</v>
      </c>
      <c r="R18" s="286">
        <v>83.375</v>
      </c>
      <c r="S18" s="286">
        <v>84.0416666666667</v>
      </c>
      <c r="T18" s="286">
        <v>82.9583333333333</v>
      </c>
      <c r="U18" s="286">
        <v>87.0833333333333</v>
      </c>
      <c r="V18" s="286">
        <v>83.666333333333299</v>
      </c>
      <c r="W18" s="286">
        <v>74.939125000000004</v>
      </c>
      <c r="X18" s="286">
        <v>80.707750000000004</v>
      </c>
      <c r="Y18" s="286">
        <v>83.5566666666667</v>
      </c>
      <c r="Z18" s="286">
        <v>85</v>
      </c>
      <c r="AA18" s="287">
        <v>86.1666666666667</v>
      </c>
      <c r="AB18" s="284">
        <v>13</v>
      </c>
      <c r="AC18" s="285">
        <v>-29.5833333333333</v>
      </c>
      <c r="AD18" s="286">
        <v>-33.75</v>
      </c>
      <c r="AE18" s="286">
        <v>-31.2083333333333</v>
      </c>
      <c r="AF18" s="286">
        <v>-31.2083333333333</v>
      </c>
      <c r="AG18" s="286">
        <v>-30.9166666666667</v>
      </c>
      <c r="AH18" s="286">
        <v>-28.6666666666667</v>
      </c>
      <c r="AI18" s="286">
        <v>-34.652999999999999</v>
      </c>
      <c r="AJ18" s="286">
        <v>-42.643708333333301</v>
      </c>
      <c r="AK18" s="286">
        <v>-35.631583333333303</v>
      </c>
      <c r="AL18" s="286">
        <v>-33.061541666666699</v>
      </c>
      <c r="AM18" s="286">
        <v>-33.7916666666667</v>
      </c>
      <c r="AN18" s="287">
        <v>-31.7916666666667</v>
      </c>
      <c r="AO18" s="201"/>
      <c r="AP18" s="284">
        <v>13</v>
      </c>
      <c r="AQ18" s="285">
        <v>112.958333333333</v>
      </c>
      <c r="AR18" s="286">
        <v>110.458333333333</v>
      </c>
      <c r="AS18" s="286">
        <v>110</v>
      </c>
      <c r="AT18" s="286">
        <v>112.083333333333</v>
      </c>
      <c r="AU18" s="286">
        <v>112.75</v>
      </c>
      <c r="AV18" s="286">
        <v>116</v>
      </c>
      <c r="AW18" s="286">
        <v>109.918416666667</v>
      </c>
      <c r="AX18" s="286">
        <v>101.803041666667</v>
      </c>
      <c r="AY18" s="286">
        <v>107.75862499999999</v>
      </c>
      <c r="AZ18" s="286">
        <v>110.48675</v>
      </c>
      <c r="BA18" s="286">
        <v>111.208333333333</v>
      </c>
      <c r="BB18" s="287">
        <v>112.166666666667</v>
      </c>
      <c r="BC18" s="201"/>
      <c r="BD18" s="201"/>
      <c r="BE18" s="201"/>
      <c r="BF18" s="201"/>
      <c r="BG18" s="201"/>
      <c r="BH18" s="2"/>
      <c r="BI18" s="2"/>
      <c r="BJ18" s="2"/>
      <c r="BK18" s="2"/>
      <c r="BL18" s="2"/>
      <c r="BM18" s="2"/>
    </row>
    <row r="19" spans="1:65" ht="16.7" customHeight="1">
      <c r="A19" s="284">
        <v>14</v>
      </c>
      <c r="B19" s="285">
        <v>-14.375</v>
      </c>
      <c r="C19" s="286">
        <v>-15</v>
      </c>
      <c r="D19" s="286">
        <v>-15.7916666666667</v>
      </c>
      <c r="E19" s="286">
        <v>-16</v>
      </c>
      <c r="F19" s="286">
        <v>-16</v>
      </c>
      <c r="G19" s="286">
        <v>-14.4166666666667</v>
      </c>
      <c r="H19" s="286">
        <v>-19.482041666666699</v>
      </c>
      <c r="I19" s="286">
        <v>-25.787125</v>
      </c>
      <c r="J19" s="286">
        <v>-20.844583333333301</v>
      </c>
      <c r="K19" s="286">
        <v>-17.885833333333299</v>
      </c>
      <c r="L19" s="286">
        <v>-17.2083333333333</v>
      </c>
      <c r="M19" s="287">
        <v>-15</v>
      </c>
      <c r="N19" s="201"/>
      <c r="O19" s="284">
        <v>14</v>
      </c>
      <c r="P19" s="285">
        <v>87.7916666666667</v>
      </c>
      <c r="Q19" s="286">
        <v>87</v>
      </c>
      <c r="R19" s="286">
        <v>83.125</v>
      </c>
      <c r="S19" s="286">
        <v>84.7083333333333</v>
      </c>
      <c r="T19" s="286">
        <v>84.1666666666667</v>
      </c>
      <c r="U19" s="286">
        <v>87.0416666666667</v>
      </c>
      <c r="V19" s="286">
        <v>83.317374999999998</v>
      </c>
      <c r="W19" s="286">
        <v>74.781083333333299</v>
      </c>
      <c r="X19" s="286">
        <v>80.428541666666703</v>
      </c>
      <c r="Y19" s="286">
        <v>83.774583333333297</v>
      </c>
      <c r="Z19" s="286">
        <v>85</v>
      </c>
      <c r="AA19" s="287">
        <v>87</v>
      </c>
      <c r="AB19" s="284">
        <v>14</v>
      </c>
      <c r="AC19" s="285">
        <v>-30</v>
      </c>
      <c r="AD19" s="286">
        <v>-33.0833333333333</v>
      </c>
      <c r="AE19" s="286">
        <v>-31.0833333333333</v>
      </c>
      <c r="AF19" s="286">
        <v>-31</v>
      </c>
      <c r="AG19" s="286">
        <v>-30.7083333333333</v>
      </c>
      <c r="AH19" s="286">
        <v>-29.75</v>
      </c>
      <c r="AI19" s="286">
        <v>-34.959375000000001</v>
      </c>
      <c r="AJ19" s="286">
        <v>-43.5244583333333</v>
      </c>
      <c r="AK19" s="286">
        <v>-35.992458333333303</v>
      </c>
      <c r="AL19" s="286">
        <v>-34.078749999999999</v>
      </c>
      <c r="AM19" s="286">
        <v>-33.9583333333333</v>
      </c>
      <c r="AN19" s="287">
        <v>-31</v>
      </c>
      <c r="AO19" s="201"/>
      <c r="AP19" s="284">
        <v>14</v>
      </c>
      <c r="AQ19" s="285">
        <v>111.083333333333</v>
      </c>
      <c r="AR19" s="286">
        <v>110.375</v>
      </c>
      <c r="AS19" s="286">
        <v>110</v>
      </c>
      <c r="AT19" s="286">
        <v>112.958333333333</v>
      </c>
      <c r="AU19" s="286">
        <v>113.5</v>
      </c>
      <c r="AV19" s="286">
        <v>114.416666666667</v>
      </c>
      <c r="AW19" s="286">
        <v>109.935583333333</v>
      </c>
      <c r="AX19" s="286">
        <v>101.679416666667</v>
      </c>
      <c r="AY19" s="286">
        <v>107.384125</v>
      </c>
      <c r="AZ19" s="286">
        <v>110.84666666666701</v>
      </c>
      <c r="BA19" s="286">
        <v>111</v>
      </c>
      <c r="BB19" s="287">
        <v>113</v>
      </c>
      <c r="BC19" s="201"/>
      <c r="BD19" s="201"/>
      <c r="BE19" s="201"/>
      <c r="BF19" s="201"/>
      <c r="BG19" s="201"/>
      <c r="BH19" s="2"/>
      <c r="BI19" s="2"/>
      <c r="BJ19" s="2"/>
      <c r="BK19" s="2"/>
      <c r="BL19" s="2"/>
      <c r="BM19" s="2"/>
    </row>
    <row r="20" spans="1:65" ht="16.7" customHeight="1">
      <c r="A20" s="284">
        <v>15</v>
      </c>
      <c r="B20" s="285">
        <v>-14.9166666666667</v>
      </c>
      <c r="C20" s="286">
        <v>-15.7916666666667</v>
      </c>
      <c r="D20" s="286">
        <v>-14.2083333333333</v>
      </c>
      <c r="E20" s="286">
        <v>-16</v>
      </c>
      <c r="F20" s="286">
        <v>-16.9166666666667</v>
      </c>
      <c r="G20" s="286">
        <v>-15.3333333333333</v>
      </c>
      <c r="H20" s="286">
        <v>-18.8288333333333</v>
      </c>
      <c r="I20" s="286">
        <v>-24.635166666666699</v>
      </c>
      <c r="J20" s="286">
        <v>-21.061416666666702</v>
      </c>
      <c r="K20" s="286">
        <v>-18.198374999999999</v>
      </c>
      <c r="L20" s="286">
        <v>-17.3333333333333</v>
      </c>
      <c r="M20" s="287">
        <v>-15.9583333333333</v>
      </c>
      <c r="N20" s="201"/>
      <c r="O20" s="284">
        <v>15</v>
      </c>
      <c r="P20" s="285">
        <v>87.0416666666667</v>
      </c>
      <c r="Q20" s="286">
        <v>87</v>
      </c>
      <c r="R20" s="286">
        <v>84.1666666666667</v>
      </c>
      <c r="S20" s="286">
        <v>84.5</v>
      </c>
      <c r="T20" s="286">
        <v>83.3333333333333</v>
      </c>
      <c r="U20" s="286">
        <v>86.2916666666667</v>
      </c>
      <c r="V20" s="286">
        <v>83.406958333333293</v>
      </c>
      <c r="W20" s="286">
        <v>75.138791666666606</v>
      </c>
      <c r="X20" s="286">
        <v>80.136375000000001</v>
      </c>
      <c r="Y20" s="286">
        <v>83.710624999999993</v>
      </c>
      <c r="Z20" s="286">
        <v>85</v>
      </c>
      <c r="AA20" s="287">
        <v>86.75</v>
      </c>
      <c r="AB20" s="284">
        <v>15</v>
      </c>
      <c r="AC20" s="285">
        <v>-29.5833333333333</v>
      </c>
      <c r="AD20" s="286">
        <v>-33.9583333333333</v>
      </c>
      <c r="AE20" s="286">
        <v>-30.2083333333333</v>
      </c>
      <c r="AF20" s="286">
        <v>-31</v>
      </c>
      <c r="AG20" s="286">
        <v>-31.875</v>
      </c>
      <c r="AH20" s="286">
        <v>-30.5416666666667</v>
      </c>
      <c r="AI20" s="286">
        <v>-34.198833333333297</v>
      </c>
      <c r="AJ20" s="286">
        <v>-41.048875000000002</v>
      </c>
      <c r="AK20" s="286">
        <v>-36.283499999999997</v>
      </c>
      <c r="AL20" s="286">
        <v>-34.5349583333333</v>
      </c>
      <c r="AM20" s="286">
        <v>-34</v>
      </c>
      <c r="AN20" s="287">
        <v>-31.9166666666667</v>
      </c>
      <c r="AO20" s="201"/>
      <c r="AP20" s="284">
        <v>15</v>
      </c>
      <c r="AQ20" s="285">
        <v>110.25</v>
      </c>
      <c r="AR20" s="286">
        <v>110</v>
      </c>
      <c r="AS20" s="286">
        <v>110.75</v>
      </c>
      <c r="AT20" s="286">
        <v>112.958333333333</v>
      </c>
      <c r="AU20" s="286">
        <v>112.25</v>
      </c>
      <c r="AV20" s="286">
        <v>113.416666666667</v>
      </c>
      <c r="AW20" s="286">
        <v>110.106916666667</v>
      </c>
      <c r="AX20" s="286">
        <v>101.906541666667</v>
      </c>
      <c r="AY20" s="286">
        <v>107.024791666667</v>
      </c>
      <c r="AZ20" s="286">
        <v>110.5835</v>
      </c>
      <c r="BA20" s="286">
        <v>111</v>
      </c>
      <c r="BB20" s="287">
        <v>113</v>
      </c>
      <c r="BC20" s="201"/>
      <c r="BD20" s="201"/>
      <c r="BE20" s="201"/>
      <c r="BF20" s="201"/>
      <c r="BG20" s="201"/>
      <c r="BH20" s="2"/>
      <c r="BI20" s="2"/>
      <c r="BJ20" s="2"/>
      <c r="BK20" s="2"/>
      <c r="BL20" s="2"/>
      <c r="BM20" s="2"/>
    </row>
    <row r="21" spans="1:65" ht="16.7" customHeight="1">
      <c r="A21" s="284">
        <v>16</v>
      </c>
      <c r="B21" s="285">
        <v>-15</v>
      </c>
      <c r="C21" s="286">
        <v>-14.625</v>
      </c>
      <c r="D21" s="286">
        <v>-14.5</v>
      </c>
      <c r="E21" s="286">
        <v>-16.0416666666667</v>
      </c>
      <c r="F21" s="286">
        <v>-17.0416666666667</v>
      </c>
      <c r="G21" s="286">
        <v>-16</v>
      </c>
      <c r="H21" s="286">
        <v>-18.596499999999999</v>
      </c>
      <c r="I21" s="286">
        <v>-24.629583333333301</v>
      </c>
      <c r="J21" s="286">
        <v>-21.216791666666701</v>
      </c>
      <c r="K21" s="286">
        <v>-18.500291666666701</v>
      </c>
      <c r="L21" s="286">
        <v>-17.9583333333333</v>
      </c>
      <c r="M21" s="287">
        <v>-15.6666666666667</v>
      </c>
      <c r="N21" s="201"/>
      <c r="O21" s="284">
        <v>16</v>
      </c>
      <c r="P21" s="285">
        <v>86.875</v>
      </c>
      <c r="Q21" s="286">
        <v>87.125</v>
      </c>
      <c r="R21" s="286">
        <v>85</v>
      </c>
      <c r="S21" s="286">
        <v>84</v>
      </c>
      <c r="T21" s="286">
        <v>82.9583333333333</v>
      </c>
      <c r="U21" s="286">
        <v>85.5</v>
      </c>
      <c r="V21" s="286">
        <v>83.920833333333405</v>
      </c>
      <c r="W21" s="286">
        <v>75.323875000000001</v>
      </c>
      <c r="X21" s="286">
        <v>79.909708333333299</v>
      </c>
      <c r="Y21" s="286">
        <v>83.566083333333296</v>
      </c>
      <c r="Z21" s="286">
        <v>84.9583333333333</v>
      </c>
      <c r="AA21" s="287">
        <v>86.5833333333333</v>
      </c>
      <c r="AB21" s="284">
        <v>16</v>
      </c>
      <c r="AC21" s="285">
        <v>-29.6666666666667</v>
      </c>
      <c r="AD21" s="286">
        <v>-33.1666666666667</v>
      </c>
      <c r="AE21" s="286">
        <v>-29.4583333333333</v>
      </c>
      <c r="AF21" s="286">
        <v>-31</v>
      </c>
      <c r="AG21" s="286">
        <v>-32.375</v>
      </c>
      <c r="AH21" s="286">
        <v>-31.0416666666667</v>
      </c>
      <c r="AI21" s="286">
        <v>-33.277124999999998</v>
      </c>
      <c r="AJ21" s="286">
        <v>-40.624000000000002</v>
      </c>
      <c r="AK21" s="286">
        <v>-36.567583333333303</v>
      </c>
      <c r="AL21" s="286">
        <v>-34.880041666666699</v>
      </c>
      <c r="AM21" s="286">
        <v>-34</v>
      </c>
      <c r="AN21" s="287">
        <v>-32</v>
      </c>
      <c r="AO21" s="201"/>
      <c r="AP21" s="284">
        <v>16</v>
      </c>
      <c r="AQ21" s="285">
        <v>110.041666666667</v>
      </c>
      <c r="AR21" s="286">
        <v>110.625</v>
      </c>
      <c r="AS21" s="286">
        <v>112.041666666667</v>
      </c>
      <c r="AT21" s="286">
        <v>112.583333333333</v>
      </c>
      <c r="AU21" s="286">
        <v>111.125</v>
      </c>
      <c r="AV21" s="286">
        <v>112.958333333333</v>
      </c>
      <c r="AW21" s="286">
        <v>111.455958333333</v>
      </c>
      <c r="AX21" s="286">
        <v>102.487041666667</v>
      </c>
      <c r="AY21" s="286">
        <v>106.835291666667</v>
      </c>
      <c r="AZ21" s="286">
        <v>110.11775</v>
      </c>
      <c r="BA21" s="286">
        <v>110.958333333333</v>
      </c>
      <c r="BB21" s="287">
        <v>113</v>
      </c>
      <c r="BC21" s="201"/>
      <c r="BD21" s="201"/>
      <c r="BE21" s="201"/>
      <c r="BF21" s="201"/>
      <c r="BG21" s="201"/>
      <c r="BH21" s="2"/>
      <c r="BI21" s="2"/>
      <c r="BJ21" s="2"/>
      <c r="BK21" s="2"/>
      <c r="BL21" s="2"/>
      <c r="BM21" s="2"/>
    </row>
    <row r="22" spans="1:65" ht="16.7" customHeight="1">
      <c r="A22" s="284">
        <v>17</v>
      </c>
      <c r="B22" s="285">
        <v>-15.0416666666667</v>
      </c>
      <c r="C22" s="286">
        <v>-13.0416666666667</v>
      </c>
      <c r="D22" s="286">
        <v>-15.0833333333333</v>
      </c>
      <c r="E22" s="286">
        <v>-16.8333333333333</v>
      </c>
      <c r="F22" s="286">
        <v>-17.75</v>
      </c>
      <c r="G22" s="286">
        <v>-16</v>
      </c>
      <c r="H22" s="286">
        <v>-19.4307083333333</v>
      </c>
      <c r="I22" s="286">
        <v>-25.761875</v>
      </c>
      <c r="J22" s="286">
        <v>-21.494583333333299</v>
      </c>
      <c r="K22" s="286">
        <v>-18.781500000000001</v>
      </c>
      <c r="L22" s="286">
        <v>-18</v>
      </c>
      <c r="M22" s="287">
        <v>-15.125</v>
      </c>
      <c r="N22" s="201"/>
      <c r="O22" s="284">
        <v>17</v>
      </c>
      <c r="P22" s="285">
        <v>86.4166666666667</v>
      </c>
      <c r="Q22" s="286">
        <v>88</v>
      </c>
      <c r="R22" s="286">
        <v>84.5833333333333</v>
      </c>
      <c r="S22" s="286">
        <v>83.625</v>
      </c>
      <c r="T22" s="286">
        <v>82.25</v>
      </c>
      <c r="U22" s="286">
        <v>85.9583333333333</v>
      </c>
      <c r="V22" s="286">
        <v>83.341208333333299</v>
      </c>
      <c r="W22" s="286">
        <v>74.981999999999999</v>
      </c>
      <c r="X22" s="286">
        <v>79.667208333333306</v>
      </c>
      <c r="Y22" s="286">
        <v>83.284916666666703</v>
      </c>
      <c r="Z22" s="286">
        <v>84.75</v>
      </c>
      <c r="AA22" s="287">
        <v>86.7083333333333</v>
      </c>
      <c r="AB22" s="284">
        <v>17</v>
      </c>
      <c r="AC22" s="285">
        <v>-30</v>
      </c>
      <c r="AD22" s="286">
        <v>-31.5416666666667</v>
      </c>
      <c r="AE22" s="286">
        <v>-30</v>
      </c>
      <c r="AF22" s="286">
        <v>-31.2083333333333</v>
      </c>
      <c r="AG22" s="286">
        <v>-32.9583333333333</v>
      </c>
      <c r="AH22" s="286">
        <v>-30.9166666666667</v>
      </c>
      <c r="AI22" s="286">
        <v>-34.236874999999998</v>
      </c>
      <c r="AJ22" s="286">
        <v>-42.425916666666701</v>
      </c>
      <c r="AK22" s="286">
        <v>-36.887791666666701</v>
      </c>
      <c r="AL22" s="286">
        <v>-35.148666666666699</v>
      </c>
      <c r="AM22" s="286">
        <v>-34</v>
      </c>
      <c r="AN22" s="287">
        <v>-32</v>
      </c>
      <c r="AO22" s="201"/>
      <c r="AP22" s="284">
        <v>17</v>
      </c>
      <c r="AQ22" s="285">
        <v>109.458333333333</v>
      </c>
      <c r="AR22" s="286">
        <v>112.125</v>
      </c>
      <c r="AS22" s="286">
        <v>111.375</v>
      </c>
      <c r="AT22" s="286">
        <v>111.958333333333</v>
      </c>
      <c r="AU22" s="286">
        <v>110.416666666667</v>
      </c>
      <c r="AV22" s="286">
        <v>113.416666666667</v>
      </c>
      <c r="AW22" s="286">
        <v>110.85475</v>
      </c>
      <c r="AX22" s="286">
        <v>102.354291666667</v>
      </c>
      <c r="AY22" s="286">
        <v>106.591375</v>
      </c>
      <c r="AZ22" s="286">
        <v>109.425</v>
      </c>
      <c r="BA22" s="286">
        <v>110.583333333333</v>
      </c>
      <c r="BB22" s="287">
        <v>113</v>
      </c>
      <c r="BC22" s="201"/>
      <c r="BD22" s="201"/>
      <c r="BE22" s="201"/>
      <c r="BF22" s="201"/>
      <c r="BG22" s="201"/>
      <c r="BH22" s="2"/>
      <c r="BI22" s="2"/>
      <c r="BJ22" s="2"/>
      <c r="BK22" s="2"/>
      <c r="BL22" s="2"/>
      <c r="BM22" s="2"/>
    </row>
    <row r="23" spans="1:65" ht="16.7" customHeight="1">
      <c r="A23" s="284">
        <v>18</v>
      </c>
      <c r="B23" s="285">
        <v>-15.9166666666667</v>
      </c>
      <c r="C23" s="286">
        <v>-12.75</v>
      </c>
      <c r="D23" s="286">
        <v>-15.2916666666667</v>
      </c>
      <c r="E23" s="286">
        <v>-17</v>
      </c>
      <c r="F23" s="286">
        <v>-18</v>
      </c>
      <c r="G23" s="286">
        <v>-15.2916666666667</v>
      </c>
      <c r="H23" s="286">
        <v>-19.763791666666702</v>
      </c>
      <c r="I23" s="286">
        <v>-26.449625000000001</v>
      </c>
      <c r="J23" s="286">
        <v>-21.6755416666667</v>
      </c>
      <c r="K23" s="286">
        <v>-19.059000000000001</v>
      </c>
      <c r="L23" s="286">
        <v>-18</v>
      </c>
      <c r="M23" s="287">
        <v>-15</v>
      </c>
      <c r="N23" s="201"/>
      <c r="O23" s="284">
        <v>18</v>
      </c>
      <c r="P23" s="285">
        <v>86</v>
      </c>
      <c r="Q23" s="286">
        <v>88</v>
      </c>
      <c r="R23" s="286">
        <v>84.3333333333333</v>
      </c>
      <c r="S23" s="286">
        <v>83.3333333333333</v>
      </c>
      <c r="T23" s="286">
        <v>81.5</v>
      </c>
      <c r="U23" s="286">
        <v>86.375</v>
      </c>
      <c r="V23" s="286">
        <v>82.827749999999995</v>
      </c>
      <c r="W23" s="286">
        <v>74.689499999999995</v>
      </c>
      <c r="X23" s="286">
        <v>79.420958333333303</v>
      </c>
      <c r="Y23" s="286">
        <v>82.941749999999999</v>
      </c>
      <c r="Z23" s="286">
        <v>84.3333333333333</v>
      </c>
      <c r="AA23" s="287">
        <v>87</v>
      </c>
      <c r="AB23" s="284">
        <v>18</v>
      </c>
      <c r="AC23" s="285">
        <v>-30.5416666666667</v>
      </c>
      <c r="AD23" s="286">
        <v>-30.0833333333333</v>
      </c>
      <c r="AE23" s="286">
        <v>-30</v>
      </c>
      <c r="AF23" s="286">
        <v>-31.9166666666667</v>
      </c>
      <c r="AG23" s="286">
        <v>-33.3333333333333</v>
      </c>
      <c r="AH23" s="286">
        <v>-30.0833333333333</v>
      </c>
      <c r="AI23" s="286">
        <v>-34.771250000000002</v>
      </c>
      <c r="AJ23" s="286">
        <v>-43.717750000000002</v>
      </c>
      <c r="AK23" s="286">
        <v>-37.142041666666699</v>
      </c>
      <c r="AL23" s="286">
        <v>-35.468458333333302</v>
      </c>
      <c r="AM23" s="286">
        <v>-34</v>
      </c>
      <c r="AN23" s="287">
        <v>-31.9583333333333</v>
      </c>
      <c r="AO23" s="201"/>
      <c r="AP23" s="284">
        <v>18</v>
      </c>
      <c r="AQ23" s="285">
        <v>107.958333333333</v>
      </c>
      <c r="AR23" s="286">
        <v>113.791666666667</v>
      </c>
      <c r="AS23" s="286">
        <v>111.333333333333</v>
      </c>
      <c r="AT23" s="286">
        <v>111.875</v>
      </c>
      <c r="AU23" s="286">
        <v>110.166666666667</v>
      </c>
      <c r="AV23" s="286">
        <v>114.333333333333</v>
      </c>
      <c r="AW23" s="286">
        <v>110.16875</v>
      </c>
      <c r="AX23" s="286">
        <v>101.974583333333</v>
      </c>
      <c r="AY23" s="286">
        <v>106.432625</v>
      </c>
      <c r="AZ23" s="286">
        <v>109.267958333333</v>
      </c>
      <c r="BA23" s="286">
        <v>109.958333333333</v>
      </c>
      <c r="BB23" s="287">
        <v>113</v>
      </c>
      <c r="BC23" s="201"/>
      <c r="BD23" s="201"/>
      <c r="BE23" s="201"/>
      <c r="BF23" s="201"/>
      <c r="BG23" s="201"/>
      <c r="BH23" s="2"/>
      <c r="BI23" s="2"/>
      <c r="BJ23" s="2"/>
      <c r="BK23" s="2"/>
      <c r="BL23" s="2"/>
      <c r="BM23" s="2"/>
    </row>
    <row r="24" spans="1:65" ht="16.7" customHeight="1">
      <c r="A24" s="284">
        <v>19</v>
      </c>
      <c r="B24" s="285">
        <v>-16</v>
      </c>
      <c r="C24" s="286">
        <v>-13.875</v>
      </c>
      <c r="D24" s="286">
        <v>-15</v>
      </c>
      <c r="E24" s="286">
        <v>-17</v>
      </c>
      <c r="F24" s="286">
        <v>-18.0416666666667</v>
      </c>
      <c r="G24" s="286">
        <v>-14.8333333333333</v>
      </c>
      <c r="H24" s="286">
        <v>-20.203875</v>
      </c>
      <c r="I24" s="286">
        <v>-22.315166666666698</v>
      </c>
      <c r="J24" s="286">
        <v>-21.764125</v>
      </c>
      <c r="K24" s="286">
        <v>-17.526458333333299</v>
      </c>
      <c r="L24" s="286">
        <v>-18</v>
      </c>
      <c r="M24" s="287">
        <v>-13.8333333333333</v>
      </c>
      <c r="N24" s="201"/>
      <c r="O24" s="284">
        <v>19</v>
      </c>
      <c r="P24" s="285">
        <v>85.625</v>
      </c>
      <c r="Q24" s="286">
        <v>87.8333333333333</v>
      </c>
      <c r="R24" s="286">
        <v>84.5833333333333</v>
      </c>
      <c r="S24" s="286">
        <v>82.8333333333333</v>
      </c>
      <c r="T24" s="286">
        <v>81</v>
      </c>
      <c r="U24" s="286">
        <v>87</v>
      </c>
      <c r="V24" s="286">
        <v>82.362833333333299</v>
      </c>
      <c r="W24" s="286">
        <v>76.174166666666594</v>
      </c>
      <c r="X24" s="286">
        <v>79.277000000000001</v>
      </c>
      <c r="Y24" s="286">
        <v>83.495916666666702</v>
      </c>
      <c r="Z24" s="286">
        <v>84.0416666666667</v>
      </c>
      <c r="AA24" s="287">
        <v>87.8333333333333</v>
      </c>
      <c r="AB24" s="284">
        <v>19</v>
      </c>
      <c r="AC24" s="285">
        <v>-31.7916666666667</v>
      </c>
      <c r="AD24" s="286">
        <v>-30</v>
      </c>
      <c r="AE24" s="286">
        <v>-30</v>
      </c>
      <c r="AF24" s="286">
        <v>-32</v>
      </c>
      <c r="AG24" s="286">
        <v>-33.8333333333333</v>
      </c>
      <c r="AH24" s="286">
        <v>-29.8333333333333</v>
      </c>
      <c r="AI24" s="286">
        <v>-35.138375000000003</v>
      </c>
      <c r="AJ24" s="286">
        <v>-37.740250000000003</v>
      </c>
      <c r="AK24" s="286">
        <v>-37.321041666666702</v>
      </c>
      <c r="AL24" s="286">
        <v>-34.059249999999999</v>
      </c>
      <c r="AM24" s="286">
        <v>-34</v>
      </c>
      <c r="AN24" s="287">
        <v>-30.4583333333333</v>
      </c>
      <c r="AO24" s="201"/>
      <c r="AP24" s="284">
        <v>19</v>
      </c>
      <c r="AQ24" s="285">
        <v>107.375</v>
      </c>
      <c r="AR24" s="286">
        <v>113.666666666667</v>
      </c>
      <c r="AS24" s="286">
        <v>111.791666666667</v>
      </c>
      <c r="AT24" s="286">
        <v>111.25</v>
      </c>
      <c r="AU24" s="286">
        <v>109.416666666667</v>
      </c>
      <c r="AV24" s="286">
        <v>114.708333333333</v>
      </c>
      <c r="AW24" s="286">
        <v>109.8365</v>
      </c>
      <c r="AX24" s="286">
        <v>103.752</v>
      </c>
      <c r="AY24" s="286">
        <v>106.35025</v>
      </c>
      <c r="AZ24" s="286">
        <v>109.47216666666699</v>
      </c>
      <c r="BA24" s="286">
        <v>109.333333333333</v>
      </c>
      <c r="BB24" s="287">
        <v>113.833333333333</v>
      </c>
      <c r="BC24" s="201"/>
      <c r="BD24" s="201"/>
      <c r="BE24" s="201"/>
      <c r="BF24" s="201"/>
      <c r="BG24" s="201"/>
      <c r="BH24" s="2"/>
      <c r="BI24" s="2"/>
      <c r="BJ24" s="2"/>
      <c r="BK24" s="2"/>
      <c r="BL24" s="2"/>
      <c r="BM24" s="2"/>
    </row>
    <row r="25" spans="1:65" ht="16.7" customHeight="1">
      <c r="A25" s="284">
        <v>20</v>
      </c>
      <c r="B25" s="285">
        <v>-16</v>
      </c>
      <c r="C25" s="286">
        <v>-14</v>
      </c>
      <c r="D25" s="286">
        <v>-15.4166666666667</v>
      </c>
      <c r="E25" s="286">
        <v>-17.125</v>
      </c>
      <c r="F25" s="286">
        <v>-17.2083333333333</v>
      </c>
      <c r="G25" s="286">
        <v>-14.125</v>
      </c>
      <c r="H25" s="286">
        <v>-20.546125</v>
      </c>
      <c r="I25" s="286">
        <v>-24.172291666666698</v>
      </c>
      <c r="J25" s="286">
        <v>-21.814499999999999</v>
      </c>
      <c r="K25" s="286">
        <v>-15.5875416666667</v>
      </c>
      <c r="L25" s="286">
        <v>-18.5416666666667</v>
      </c>
      <c r="M25" s="287">
        <v>-14</v>
      </c>
      <c r="N25" s="201"/>
      <c r="O25" s="284">
        <v>20</v>
      </c>
      <c r="P25" s="285">
        <v>85.0416666666667</v>
      </c>
      <c r="Q25" s="286">
        <v>87.5833333333333</v>
      </c>
      <c r="R25" s="286">
        <v>84.2916666666667</v>
      </c>
      <c r="S25" s="286">
        <v>82.2916666666667</v>
      </c>
      <c r="T25" s="286">
        <v>81.625</v>
      </c>
      <c r="U25" s="286">
        <v>88</v>
      </c>
      <c r="V25" s="286">
        <v>82.015791666666701</v>
      </c>
      <c r="W25" s="286">
        <v>76.074749999999995</v>
      </c>
      <c r="X25" s="286">
        <v>79.234083333333302</v>
      </c>
      <c r="Y25" s="286">
        <v>85.211624999999998</v>
      </c>
      <c r="Z25" s="286">
        <v>84</v>
      </c>
      <c r="AA25" s="287">
        <v>88.1666666666667</v>
      </c>
      <c r="AB25" s="284">
        <v>20</v>
      </c>
      <c r="AC25" s="285">
        <v>-32.25</v>
      </c>
      <c r="AD25" s="286">
        <v>-30.0416666666667</v>
      </c>
      <c r="AE25" s="286">
        <v>-30.2916666666667</v>
      </c>
      <c r="AF25" s="286">
        <v>-32</v>
      </c>
      <c r="AG25" s="286">
        <v>-32.4166666666667</v>
      </c>
      <c r="AH25" s="286">
        <v>-29.125</v>
      </c>
      <c r="AI25" s="286">
        <v>-35.440125000000002</v>
      </c>
      <c r="AJ25" s="286">
        <v>-38.6465416666667</v>
      </c>
      <c r="AK25" s="286">
        <v>-37.594958333333302</v>
      </c>
      <c r="AL25" s="286">
        <v>-32.055875</v>
      </c>
      <c r="AM25" s="286">
        <v>-34.0416666666667</v>
      </c>
      <c r="AN25" s="287">
        <v>-30.875</v>
      </c>
      <c r="AO25" s="201"/>
      <c r="AP25" s="284">
        <v>20</v>
      </c>
      <c r="AQ25" s="285">
        <v>107.708333333333</v>
      </c>
      <c r="AR25" s="286">
        <v>113.041666666667</v>
      </c>
      <c r="AS25" s="286">
        <v>111.25</v>
      </c>
      <c r="AT25" s="286">
        <v>111</v>
      </c>
      <c r="AU25" s="286">
        <v>110.25</v>
      </c>
      <c r="AV25" s="286">
        <v>115.708333333333</v>
      </c>
      <c r="AW25" s="286">
        <v>109.58087500000001</v>
      </c>
      <c r="AX25" s="286">
        <v>104.362333333333</v>
      </c>
      <c r="AY25" s="286">
        <v>106.23116666666699</v>
      </c>
      <c r="AZ25" s="286">
        <v>111.182958333333</v>
      </c>
      <c r="BA25" s="286">
        <v>109</v>
      </c>
      <c r="BB25" s="287">
        <v>114.708333333333</v>
      </c>
      <c r="BC25" s="201"/>
      <c r="BD25" s="201"/>
      <c r="BE25" s="201"/>
      <c r="BF25" s="201"/>
      <c r="BG25" s="201"/>
      <c r="BH25" s="2"/>
      <c r="BI25" s="2"/>
      <c r="BJ25" s="2"/>
      <c r="BK25" s="2"/>
      <c r="BL25" s="2"/>
      <c r="BM25" s="2"/>
    </row>
    <row r="26" spans="1:65" ht="16.7" customHeight="1">
      <c r="A26" s="284">
        <v>21</v>
      </c>
      <c r="B26" s="285">
        <v>-16</v>
      </c>
      <c r="C26" s="286">
        <v>-14.125</v>
      </c>
      <c r="D26" s="286">
        <v>-13.6666666666667</v>
      </c>
      <c r="E26" s="286">
        <v>-17.5</v>
      </c>
      <c r="F26" s="286">
        <v>-16.1666666666667</v>
      </c>
      <c r="G26" s="286">
        <v>-14.125</v>
      </c>
      <c r="H26" s="286">
        <v>-21.126625000000001</v>
      </c>
      <c r="I26" s="286">
        <v>-24.9039583333333</v>
      </c>
      <c r="J26" s="286">
        <v>-21.5840833333333</v>
      </c>
      <c r="K26" s="286">
        <v>-16.445208333333301</v>
      </c>
      <c r="L26" s="286">
        <v>-18.4166666666667</v>
      </c>
      <c r="M26" s="287">
        <v>-14.5833333333333</v>
      </c>
      <c r="N26" s="201"/>
      <c r="O26" s="284">
        <v>21</v>
      </c>
      <c r="P26" s="285">
        <v>85</v>
      </c>
      <c r="Q26" s="286">
        <v>87</v>
      </c>
      <c r="R26" s="286">
        <v>84.75</v>
      </c>
      <c r="S26" s="286">
        <v>82.0833333333333</v>
      </c>
      <c r="T26" s="286">
        <v>83.0416666666667</v>
      </c>
      <c r="U26" s="286">
        <v>88.0416666666667</v>
      </c>
      <c r="V26" s="286">
        <v>81.474874999999997</v>
      </c>
      <c r="W26" s="286">
        <v>75.804041666666706</v>
      </c>
      <c r="X26" s="286">
        <v>79.158500000000004</v>
      </c>
      <c r="Y26" s="286">
        <v>86.060791666666702</v>
      </c>
      <c r="Z26" s="286">
        <v>84</v>
      </c>
      <c r="AA26" s="287">
        <v>88.0416666666667</v>
      </c>
      <c r="AB26" s="284">
        <v>21</v>
      </c>
      <c r="AC26" s="285">
        <v>-32.625</v>
      </c>
      <c r="AD26" s="286">
        <v>-30.5833333333333</v>
      </c>
      <c r="AE26" s="286">
        <v>-29.0416666666667</v>
      </c>
      <c r="AF26" s="286">
        <v>-32.7083333333333</v>
      </c>
      <c r="AG26" s="286">
        <v>-31.1666666666667</v>
      </c>
      <c r="AH26" s="286">
        <v>-29.625</v>
      </c>
      <c r="AI26" s="286">
        <v>-36.088708333333301</v>
      </c>
      <c r="AJ26" s="286">
        <v>-39.068208333333303</v>
      </c>
      <c r="AK26" s="286">
        <v>-37.787374999999997</v>
      </c>
      <c r="AL26" s="286">
        <v>-32.704583333333296</v>
      </c>
      <c r="AM26" s="286">
        <v>-34</v>
      </c>
      <c r="AN26" s="287">
        <v>-31</v>
      </c>
      <c r="AO26" s="201"/>
      <c r="AP26" s="284">
        <v>21</v>
      </c>
      <c r="AQ26" s="285">
        <v>106.666666666667</v>
      </c>
      <c r="AR26" s="286">
        <v>113</v>
      </c>
      <c r="AS26" s="286">
        <v>112.833333333333</v>
      </c>
      <c r="AT26" s="286">
        <v>110.833333333333</v>
      </c>
      <c r="AU26" s="286">
        <v>111.833333333333</v>
      </c>
      <c r="AV26" s="286">
        <v>115.25</v>
      </c>
      <c r="AW26" s="286">
        <v>109.11</v>
      </c>
      <c r="AX26" s="286">
        <v>104.434458333333</v>
      </c>
      <c r="AY26" s="286">
        <v>106.198583333333</v>
      </c>
      <c r="AZ26" s="286">
        <v>112.05374999999999</v>
      </c>
      <c r="BA26" s="286">
        <v>109.583333333333</v>
      </c>
      <c r="BB26" s="287">
        <v>114.583333333333</v>
      </c>
      <c r="BC26" s="201"/>
      <c r="BD26" s="201"/>
      <c r="BE26" s="201"/>
      <c r="BF26" s="201"/>
      <c r="BG26" s="201"/>
      <c r="BH26" s="2"/>
      <c r="BI26" s="2"/>
      <c r="BJ26" s="2"/>
      <c r="BK26" s="2"/>
      <c r="BL26" s="2"/>
      <c r="BM26" s="2"/>
    </row>
    <row r="27" spans="1:65" ht="16.7" customHeight="1">
      <c r="A27" s="284">
        <v>22</v>
      </c>
      <c r="B27" s="285">
        <v>-16</v>
      </c>
      <c r="C27" s="286">
        <v>-13.5833333333333</v>
      </c>
      <c r="D27" s="286">
        <v>-13</v>
      </c>
      <c r="E27" s="286">
        <v>-18</v>
      </c>
      <c r="F27" s="286">
        <v>-16</v>
      </c>
      <c r="G27" s="286">
        <v>-14.5416666666667</v>
      </c>
      <c r="H27" s="286">
        <v>-21.960208333333298</v>
      </c>
      <c r="I27" s="286">
        <v>-24.721416666666698</v>
      </c>
      <c r="J27" s="286">
        <v>-20.7210416666667</v>
      </c>
      <c r="K27" s="286">
        <v>-16.937000000000001</v>
      </c>
      <c r="L27" s="286">
        <v>-18</v>
      </c>
      <c r="M27" s="287">
        <v>-14.6666666666667</v>
      </c>
      <c r="N27" s="201"/>
      <c r="O27" s="284">
        <v>22</v>
      </c>
      <c r="P27" s="285">
        <v>84.8333333333333</v>
      </c>
      <c r="Q27" s="286">
        <v>87.4583333333333</v>
      </c>
      <c r="R27" s="286">
        <v>85.9583333333333</v>
      </c>
      <c r="S27" s="286">
        <v>82</v>
      </c>
      <c r="T27" s="286">
        <v>83.7916666666667</v>
      </c>
      <c r="U27" s="286">
        <v>87.875</v>
      </c>
      <c r="V27" s="286">
        <v>80.681875000000005</v>
      </c>
      <c r="W27" s="286">
        <v>75.821416666666707</v>
      </c>
      <c r="X27" s="286">
        <v>79.551833333333306</v>
      </c>
      <c r="Y27" s="286">
        <v>85.773375000000001</v>
      </c>
      <c r="Z27" s="286">
        <v>84</v>
      </c>
      <c r="AA27" s="287">
        <v>88</v>
      </c>
      <c r="AB27" s="284">
        <v>22</v>
      </c>
      <c r="AC27" s="285">
        <v>-33</v>
      </c>
      <c r="AD27" s="286">
        <v>-30</v>
      </c>
      <c r="AE27" s="286">
        <v>-28</v>
      </c>
      <c r="AF27" s="286">
        <v>-33</v>
      </c>
      <c r="AG27" s="286">
        <v>-31</v>
      </c>
      <c r="AH27" s="286">
        <v>-29.75</v>
      </c>
      <c r="AI27" s="286">
        <v>-36.961874999999999</v>
      </c>
      <c r="AJ27" s="286">
        <v>-38.6585416666667</v>
      </c>
      <c r="AK27" s="286">
        <v>-36.851624999999999</v>
      </c>
      <c r="AL27" s="286">
        <v>-33.33</v>
      </c>
      <c r="AM27" s="286">
        <v>-34</v>
      </c>
      <c r="AN27" s="287">
        <v>-31.0416666666667</v>
      </c>
      <c r="AO27" s="201"/>
      <c r="AP27" s="284">
        <v>22</v>
      </c>
      <c r="AQ27" s="285">
        <v>106.875</v>
      </c>
      <c r="AR27" s="286">
        <v>113.208333333333</v>
      </c>
      <c r="AS27" s="286">
        <v>115.541666666667</v>
      </c>
      <c r="AT27" s="286">
        <v>110.708333333333</v>
      </c>
      <c r="AU27" s="286">
        <v>112.416666666667</v>
      </c>
      <c r="AV27" s="286">
        <v>114.541666666667</v>
      </c>
      <c r="AW27" s="286">
        <v>108.274708333333</v>
      </c>
      <c r="AX27" s="286">
        <v>104.52475</v>
      </c>
      <c r="AY27" s="286">
        <v>106.50624999999999</v>
      </c>
      <c r="AZ27" s="286">
        <v>111.430291666667</v>
      </c>
      <c r="BA27" s="286">
        <v>110</v>
      </c>
      <c r="BB27" s="287">
        <v>113.708333333333</v>
      </c>
      <c r="BC27" s="201"/>
      <c r="BD27" s="201"/>
      <c r="BE27" s="201"/>
      <c r="BF27" s="201"/>
      <c r="BG27" s="201"/>
      <c r="BH27" s="2"/>
      <c r="BI27" s="2"/>
      <c r="BJ27" s="2"/>
      <c r="BK27" s="2"/>
      <c r="BL27" s="2"/>
      <c r="BM27" s="2"/>
    </row>
    <row r="28" spans="1:65" ht="16.7" customHeight="1">
      <c r="A28" s="284">
        <v>23</v>
      </c>
      <c r="B28" s="285">
        <v>-16.375</v>
      </c>
      <c r="C28" s="286">
        <v>-13.5833333333333</v>
      </c>
      <c r="D28" s="286">
        <v>-12.0833333333333</v>
      </c>
      <c r="E28" s="286">
        <v>-18.4583333333333</v>
      </c>
      <c r="F28" s="286">
        <v>-17</v>
      </c>
      <c r="G28" s="286">
        <v>-14</v>
      </c>
      <c r="H28" s="286">
        <v>-22.579458333333299</v>
      </c>
      <c r="I28" s="286">
        <v>-23.125374999999998</v>
      </c>
      <c r="J28" s="286">
        <v>-17.561375000000002</v>
      </c>
      <c r="K28" s="286">
        <v>-17.496874999999999</v>
      </c>
      <c r="L28" s="286">
        <v>-18</v>
      </c>
      <c r="M28" s="287">
        <v>-14.7083333333333</v>
      </c>
      <c r="N28" s="201"/>
      <c r="O28" s="284">
        <v>23</v>
      </c>
      <c r="P28" s="285">
        <v>84.25</v>
      </c>
      <c r="Q28" s="286">
        <v>87.4583333333333</v>
      </c>
      <c r="R28" s="286">
        <v>86.9583333333333</v>
      </c>
      <c r="S28" s="286">
        <v>81.2916666666667</v>
      </c>
      <c r="T28" s="286">
        <v>83.25</v>
      </c>
      <c r="U28" s="286">
        <v>88.7916666666667</v>
      </c>
      <c r="V28" s="286">
        <v>80.0536666666667</v>
      </c>
      <c r="W28" s="286">
        <v>76.341958333333295</v>
      </c>
      <c r="X28" s="286">
        <v>81.984458333333293</v>
      </c>
      <c r="Y28" s="286">
        <v>85.337833333333293</v>
      </c>
      <c r="Z28" s="286">
        <v>84</v>
      </c>
      <c r="AA28" s="287">
        <v>88</v>
      </c>
      <c r="AB28" s="284">
        <v>23</v>
      </c>
      <c r="AC28" s="285">
        <v>-33</v>
      </c>
      <c r="AD28" s="286">
        <v>-29.7083333333333</v>
      </c>
      <c r="AE28" s="286">
        <v>-27.2916666666667</v>
      </c>
      <c r="AF28" s="286">
        <v>-33.4166666666667</v>
      </c>
      <c r="AG28" s="286">
        <v>-31.7916666666667</v>
      </c>
      <c r="AH28" s="286">
        <v>-28.7916666666667</v>
      </c>
      <c r="AI28" s="286">
        <v>-37.804416666666697</v>
      </c>
      <c r="AJ28" s="286">
        <v>-38.000083333333301</v>
      </c>
      <c r="AK28" s="286">
        <v>-33.291125000000001</v>
      </c>
      <c r="AL28" s="286">
        <v>-33.850291666666699</v>
      </c>
      <c r="AM28" s="286">
        <v>-34</v>
      </c>
      <c r="AN28" s="287">
        <v>-31.4166666666667</v>
      </c>
      <c r="AO28" s="201"/>
      <c r="AP28" s="284">
        <v>23</v>
      </c>
      <c r="AQ28" s="285">
        <v>105.25</v>
      </c>
      <c r="AR28" s="286">
        <v>113.708333333333</v>
      </c>
      <c r="AS28" s="286">
        <v>117.25</v>
      </c>
      <c r="AT28" s="286">
        <v>110.791666666667</v>
      </c>
      <c r="AU28" s="286">
        <v>111.291666666667</v>
      </c>
      <c r="AV28" s="286">
        <v>116.083333333333</v>
      </c>
      <c r="AW28" s="286">
        <v>107.480833333333</v>
      </c>
      <c r="AX28" s="286">
        <v>104.944708333333</v>
      </c>
      <c r="AY28" s="286">
        <v>108.474416666667</v>
      </c>
      <c r="AZ28" s="286">
        <v>110.103958333333</v>
      </c>
      <c r="BA28" s="286">
        <v>109.875</v>
      </c>
      <c r="BB28" s="287">
        <v>113.5</v>
      </c>
      <c r="BC28" s="201"/>
      <c r="BD28" s="201"/>
      <c r="BE28" s="201"/>
      <c r="BF28" s="201"/>
      <c r="BG28" s="201"/>
      <c r="BH28" s="2"/>
      <c r="BI28" s="2"/>
      <c r="BJ28" s="2"/>
      <c r="BK28" s="2"/>
      <c r="BL28" s="2"/>
      <c r="BM28" s="2"/>
    </row>
    <row r="29" spans="1:65" ht="16.7" customHeight="1">
      <c r="A29" s="284">
        <v>24</v>
      </c>
      <c r="B29" s="285">
        <v>-17</v>
      </c>
      <c r="C29" s="286">
        <v>-13.8333333333333</v>
      </c>
      <c r="D29" s="286">
        <v>-12.2916666666667</v>
      </c>
      <c r="E29" s="286">
        <v>-19</v>
      </c>
      <c r="F29" s="286">
        <v>-17.375</v>
      </c>
      <c r="G29" s="286">
        <v>-14</v>
      </c>
      <c r="H29" s="286">
        <v>-22.888958333333299</v>
      </c>
      <c r="I29" s="286">
        <v>-21.7298333333333</v>
      </c>
      <c r="J29" s="286">
        <v>-19.255624999999998</v>
      </c>
      <c r="K29" s="286">
        <v>-17.81325</v>
      </c>
      <c r="L29" s="286">
        <v>-18</v>
      </c>
      <c r="M29" s="287">
        <v>-15</v>
      </c>
      <c r="N29" s="201"/>
      <c r="O29" s="284">
        <v>24</v>
      </c>
      <c r="P29" s="285">
        <v>83.9583333333333</v>
      </c>
      <c r="Q29" s="286">
        <v>87</v>
      </c>
      <c r="R29" s="286">
        <v>88</v>
      </c>
      <c r="S29" s="286">
        <v>80.9166666666667</v>
      </c>
      <c r="T29" s="286">
        <v>82.4166666666667</v>
      </c>
      <c r="U29" s="286">
        <v>88.7916666666667</v>
      </c>
      <c r="V29" s="286">
        <v>79.628749999999997</v>
      </c>
      <c r="W29" s="286">
        <v>77.213833333333298</v>
      </c>
      <c r="X29" s="286">
        <v>81.926958333333303</v>
      </c>
      <c r="Y29" s="286">
        <v>84.9174583333333</v>
      </c>
      <c r="Z29" s="286">
        <v>84</v>
      </c>
      <c r="AA29" s="287">
        <v>88</v>
      </c>
      <c r="AB29" s="284">
        <v>24</v>
      </c>
      <c r="AC29" s="285">
        <v>-33.5833333333333</v>
      </c>
      <c r="AD29" s="286">
        <v>-29</v>
      </c>
      <c r="AE29" s="286">
        <v>-27</v>
      </c>
      <c r="AF29" s="286">
        <v>-34</v>
      </c>
      <c r="AG29" s="286">
        <v>-32.625</v>
      </c>
      <c r="AH29" s="286">
        <v>-28.8333333333333</v>
      </c>
      <c r="AI29" s="286">
        <v>-38.532625000000003</v>
      </c>
      <c r="AJ29" s="286">
        <v>-36.774208333333299</v>
      </c>
      <c r="AK29" s="286">
        <v>-34.948666666666703</v>
      </c>
      <c r="AL29" s="286">
        <v>-34.074458333333297</v>
      </c>
      <c r="AM29" s="286">
        <v>-34</v>
      </c>
      <c r="AN29" s="287">
        <v>-31.9166666666667</v>
      </c>
      <c r="AO29" s="201"/>
      <c r="AP29" s="284">
        <v>24</v>
      </c>
      <c r="AQ29" s="285">
        <v>105.125</v>
      </c>
      <c r="AR29" s="286">
        <v>114</v>
      </c>
      <c r="AS29" s="286">
        <v>118.083333333333</v>
      </c>
      <c r="AT29" s="286">
        <v>109.958333333333</v>
      </c>
      <c r="AU29" s="286">
        <v>110.25</v>
      </c>
      <c r="AV29" s="286">
        <v>116.708333333333</v>
      </c>
      <c r="AW29" s="286">
        <v>106.813458333333</v>
      </c>
      <c r="AX29" s="286">
        <v>105.87875</v>
      </c>
      <c r="AY29" s="286">
        <v>109.4905</v>
      </c>
      <c r="AZ29" s="286">
        <v>109.93</v>
      </c>
      <c r="BA29" s="286">
        <v>109.125</v>
      </c>
      <c r="BB29" s="287">
        <v>112.666666666667</v>
      </c>
      <c r="BC29" s="201"/>
      <c r="BD29" s="201"/>
      <c r="BE29" s="201"/>
      <c r="BF29" s="201"/>
      <c r="BG29" s="201"/>
      <c r="BH29" s="2"/>
      <c r="BI29" s="2"/>
      <c r="BJ29" s="2"/>
      <c r="BK29" s="2"/>
      <c r="BL29" s="2"/>
      <c r="BM29" s="2"/>
    </row>
    <row r="30" spans="1:65" ht="16.7" customHeight="1">
      <c r="A30" s="284">
        <v>25</v>
      </c>
      <c r="B30" s="285">
        <v>-17</v>
      </c>
      <c r="C30" s="286">
        <v>-14</v>
      </c>
      <c r="D30" s="286">
        <v>-12.7083333333333</v>
      </c>
      <c r="E30" s="286">
        <v>-19</v>
      </c>
      <c r="F30" s="286">
        <v>-18.1666666666667</v>
      </c>
      <c r="G30" s="286">
        <v>-14.2083333333333</v>
      </c>
      <c r="H30" s="286">
        <v>-23.370958333333299</v>
      </c>
      <c r="I30" s="286">
        <v>-19.279416666666702</v>
      </c>
      <c r="J30" s="286">
        <v>-19.169958333333302</v>
      </c>
      <c r="K30" s="286">
        <v>-17.966125000000002</v>
      </c>
      <c r="L30" s="286">
        <v>-18</v>
      </c>
      <c r="M30" s="287">
        <v>-15.4166666666667</v>
      </c>
      <c r="N30" s="201"/>
      <c r="O30" s="284">
        <v>25</v>
      </c>
      <c r="P30" s="285">
        <v>84</v>
      </c>
      <c r="Q30" s="286">
        <v>86.7083333333333</v>
      </c>
      <c r="R30" s="286">
        <v>88</v>
      </c>
      <c r="S30" s="286">
        <v>80.4583333333333</v>
      </c>
      <c r="T30" s="286">
        <v>81.5833333333333</v>
      </c>
      <c r="U30" s="286">
        <v>88.5416666666667</v>
      </c>
      <c r="V30" s="286">
        <v>79.178333333333299</v>
      </c>
      <c r="W30" s="286">
        <v>78.393833333333404</v>
      </c>
      <c r="X30" s="286">
        <v>81.8675833333333</v>
      </c>
      <c r="Y30" s="286">
        <v>84.643500000000003</v>
      </c>
      <c r="Z30" s="286">
        <v>84</v>
      </c>
      <c r="AA30" s="287">
        <v>87.2916666666667</v>
      </c>
      <c r="AB30" s="284">
        <v>25</v>
      </c>
      <c r="AC30" s="285">
        <v>-34</v>
      </c>
      <c r="AD30" s="286">
        <v>-29</v>
      </c>
      <c r="AE30" s="286">
        <v>-27.625</v>
      </c>
      <c r="AF30" s="286">
        <v>-34</v>
      </c>
      <c r="AG30" s="286">
        <v>-33.5</v>
      </c>
      <c r="AH30" s="286">
        <v>-29</v>
      </c>
      <c r="AI30" s="286">
        <v>-39.334333333333298</v>
      </c>
      <c r="AJ30" s="286">
        <v>-34.6473333333333</v>
      </c>
      <c r="AK30" s="286">
        <v>-35.376083333333298</v>
      </c>
      <c r="AL30" s="286">
        <v>-34.186166666666701</v>
      </c>
      <c r="AM30" s="286">
        <v>-34</v>
      </c>
      <c r="AN30" s="287">
        <v>-32</v>
      </c>
      <c r="AO30" s="201"/>
      <c r="AP30" s="284">
        <v>25</v>
      </c>
      <c r="AQ30" s="285">
        <v>105.583333333333</v>
      </c>
      <c r="AR30" s="286">
        <v>113.791666666667</v>
      </c>
      <c r="AS30" s="286">
        <v>117.708333333333</v>
      </c>
      <c r="AT30" s="286">
        <v>109.666666666667</v>
      </c>
      <c r="AU30" s="286">
        <v>109.541666666667</v>
      </c>
      <c r="AV30" s="286">
        <v>116.333333333333</v>
      </c>
      <c r="AW30" s="286">
        <v>106.224458333333</v>
      </c>
      <c r="AX30" s="286">
        <v>107.138083333333</v>
      </c>
      <c r="AY30" s="286">
        <v>109.63025</v>
      </c>
      <c r="AZ30" s="286">
        <v>109.891875</v>
      </c>
      <c r="BA30" s="286">
        <v>109</v>
      </c>
      <c r="BB30" s="287">
        <v>112.541666666667</v>
      </c>
      <c r="BC30" s="201"/>
      <c r="BD30" s="201"/>
      <c r="BE30" s="201"/>
      <c r="BF30" s="201"/>
      <c r="BG30" s="201"/>
      <c r="BH30" s="2"/>
      <c r="BI30" s="2"/>
      <c r="BJ30" s="2"/>
      <c r="BK30" s="2"/>
      <c r="BL30" s="2"/>
      <c r="BM30" s="2"/>
    </row>
    <row r="31" spans="1:65" ht="16.7" customHeight="1">
      <c r="A31" s="284">
        <v>26</v>
      </c>
      <c r="B31" s="285">
        <v>-17</v>
      </c>
      <c r="C31" s="286">
        <v>-14.125</v>
      </c>
      <c r="D31" s="286">
        <v>-13.125</v>
      </c>
      <c r="E31" s="286">
        <v>-19.3333333333333</v>
      </c>
      <c r="F31" s="286">
        <v>-19</v>
      </c>
      <c r="G31" s="286">
        <v>-15</v>
      </c>
      <c r="H31" s="286">
        <v>-23.6562083333333</v>
      </c>
      <c r="I31" s="286">
        <v>-15.907666666666699</v>
      </c>
      <c r="J31" s="286">
        <v>-19.513166666666699</v>
      </c>
      <c r="K31" s="286">
        <v>-18.1674583333333</v>
      </c>
      <c r="L31" s="286">
        <v>-18</v>
      </c>
      <c r="M31" s="287">
        <v>-16</v>
      </c>
      <c r="N31" s="201"/>
      <c r="O31" s="284">
        <v>26</v>
      </c>
      <c r="P31" s="285">
        <v>83.875</v>
      </c>
      <c r="Q31" s="286">
        <v>86.5833333333333</v>
      </c>
      <c r="R31" s="286">
        <v>87.7916666666667</v>
      </c>
      <c r="S31" s="286">
        <v>80.2916666666667</v>
      </c>
      <c r="T31" s="286">
        <v>81</v>
      </c>
      <c r="U31" s="286">
        <v>88.4583333333333</v>
      </c>
      <c r="V31" s="286">
        <v>78.700791666666703</v>
      </c>
      <c r="W31" s="286">
        <v>81.710250000000002</v>
      </c>
      <c r="X31" s="286">
        <v>81.679958333333303</v>
      </c>
      <c r="Y31" s="286">
        <v>84.417083333333295</v>
      </c>
      <c r="Z31" s="286">
        <v>83.9583333333333</v>
      </c>
      <c r="AA31" s="287">
        <v>86.9583333333333</v>
      </c>
      <c r="AB31" s="284">
        <v>26</v>
      </c>
      <c r="AC31" s="285">
        <v>-34</v>
      </c>
      <c r="AD31" s="286">
        <v>-29.6666666666667</v>
      </c>
      <c r="AE31" s="286">
        <v>-28.3333333333333</v>
      </c>
      <c r="AF31" s="286">
        <v>-34.625</v>
      </c>
      <c r="AG31" s="286">
        <v>-34</v>
      </c>
      <c r="AH31" s="286">
        <v>-29.75</v>
      </c>
      <c r="AI31" s="286">
        <v>-40.178833333333301</v>
      </c>
      <c r="AJ31" s="286">
        <v>-31.426041666666698</v>
      </c>
      <c r="AK31" s="286">
        <v>-35.862833333333299</v>
      </c>
      <c r="AL31" s="286">
        <v>-34.3564583333333</v>
      </c>
      <c r="AM31" s="286">
        <v>-34</v>
      </c>
      <c r="AN31" s="287">
        <v>-32.0833333333333</v>
      </c>
      <c r="AO31" s="201"/>
      <c r="AP31" s="284">
        <v>26</v>
      </c>
      <c r="AQ31" s="285">
        <v>107.541666666667</v>
      </c>
      <c r="AR31" s="286">
        <v>113</v>
      </c>
      <c r="AS31" s="286">
        <v>116.541666666667</v>
      </c>
      <c r="AT31" s="286">
        <v>109.333333333333</v>
      </c>
      <c r="AU31" s="286">
        <v>109.416666666667</v>
      </c>
      <c r="AV31" s="286">
        <v>115.083333333333</v>
      </c>
      <c r="AW31" s="286">
        <v>105.58545833333299</v>
      </c>
      <c r="AX31" s="286">
        <v>110.79316666666701</v>
      </c>
      <c r="AY31" s="286">
        <v>109.40779166666699</v>
      </c>
      <c r="AZ31" s="286">
        <v>110.01283333333301</v>
      </c>
      <c r="BA31" s="286">
        <v>109.083333333333</v>
      </c>
      <c r="BB31" s="287">
        <v>112.375</v>
      </c>
      <c r="BC31" s="201"/>
      <c r="BD31" s="201"/>
      <c r="BE31" s="201"/>
      <c r="BF31" s="201"/>
      <c r="BG31" s="201"/>
      <c r="BH31" s="2"/>
      <c r="BI31" s="2"/>
      <c r="BJ31" s="2"/>
      <c r="BK31" s="2"/>
      <c r="BL31" s="2"/>
      <c r="BM31" s="2"/>
    </row>
    <row r="32" spans="1:65" ht="16.7" customHeight="1">
      <c r="A32" s="284">
        <v>27</v>
      </c>
      <c r="B32" s="285">
        <v>-17</v>
      </c>
      <c r="C32" s="286">
        <v>-14.1666666666667</v>
      </c>
      <c r="D32" s="286">
        <v>-14</v>
      </c>
      <c r="E32" s="286">
        <v>-19.7916666666667</v>
      </c>
      <c r="F32" s="286">
        <v>-19.5416666666667</v>
      </c>
      <c r="G32" s="286">
        <v>-15.1666666666667</v>
      </c>
      <c r="H32" s="286">
        <v>-24.081583333333299</v>
      </c>
      <c r="I32" s="286">
        <v>-15.643333333333301</v>
      </c>
      <c r="J32" s="286">
        <v>-18.786083333333298</v>
      </c>
      <c r="K32" s="286">
        <v>-17.866583333333299</v>
      </c>
      <c r="L32" s="286">
        <v>-18</v>
      </c>
      <c r="M32" s="287">
        <v>-16</v>
      </c>
      <c r="N32" s="201"/>
      <c r="O32" s="284">
        <v>27</v>
      </c>
      <c r="P32" s="285">
        <v>83.9583333333333</v>
      </c>
      <c r="Q32" s="286">
        <v>86.1666666666667</v>
      </c>
      <c r="R32" s="286">
        <v>87.2916666666667</v>
      </c>
      <c r="S32" s="286">
        <v>80</v>
      </c>
      <c r="T32" s="286">
        <v>80.7083333333333</v>
      </c>
      <c r="U32" s="286">
        <v>88.25</v>
      </c>
      <c r="V32" s="286">
        <v>78.248583333333301</v>
      </c>
      <c r="W32" s="286">
        <v>83.640625</v>
      </c>
      <c r="X32" s="286">
        <v>81.952083333333306</v>
      </c>
      <c r="Y32" s="286">
        <v>84.427625000000006</v>
      </c>
      <c r="Z32" s="286">
        <v>83.8333333333333</v>
      </c>
      <c r="AA32" s="287">
        <v>86.875</v>
      </c>
      <c r="AB32" s="284">
        <v>27</v>
      </c>
      <c r="AC32" s="285">
        <v>-34</v>
      </c>
      <c r="AD32" s="286">
        <v>-30</v>
      </c>
      <c r="AE32" s="286">
        <v>-29</v>
      </c>
      <c r="AF32" s="286">
        <v>-35</v>
      </c>
      <c r="AG32" s="286">
        <v>-34</v>
      </c>
      <c r="AH32" s="286">
        <v>-30</v>
      </c>
      <c r="AI32" s="286">
        <v>-41.018999999999998</v>
      </c>
      <c r="AJ32" s="286">
        <v>-31.719874999999998</v>
      </c>
      <c r="AK32" s="286">
        <v>-35.309333333333299</v>
      </c>
      <c r="AL32" s="286">
        <v>-34.026625000000003</v>
      </c>
      <c r="AM32" s="286">
        <v>-34</v>
      </c>
      <c r="AN32" s="287">
        <v>-32.7916666666667</v>
      </c>
      <c r="AO32" s="201"/>
      <c r="AP32" s="284">
        <v>27</v>
      </c>
      <c r="AQ32" s="285">
        <v>106.416666666667</v>
      </c>
      <c r="AR32" s="286">
        <v>113</v>
      </c>
      <c r="AS32" s="286">
        <v>115.291666666667</v>
      </c>
      <c r="AT32" s="286">
        <v>109.291666666667</v>
      </c>
      <c r="AU32" s="286">
        <v>110</v>
      </c>
      <c r="AV32" s="286">
        <v>114.166666666667</v>
      </c>
      <c r="AW32" s="286">
        <v>105.01841666666699</v>
      </c>
      <c r="AX32" s="286">
        <v>111.799875</v>
      </c>
      <c r="AY32" s="286">
        <v>109.328708333333</v>
      </c>
      <c r="AZ32" s="286">
        <v>110.312958333333</v>
      </c>
      <c r="BA32" s="286">
        <v>109.25</v>
      </c>
      <c r="BB32" s="287">
        <v>112.458333333333</v>
      </c>
      <c r="BC32" s="201"/>
      <c r="BD32" s="201"/>
      <c r="BE32" s="201"/>
      <c r="BF32" s="201"/>
      <c r="BG32" s="201"/>
      <c r="BH32" s="2"/>
      <c r="BI32" s="2"/>
      <c r="BJ32" s="2"/>
      <c r="BK32" s="2"/>
      <c r="BL32" s="2"/>
      <c r="BM32" s="2"/>
    </row>
    <row r="33" spans="1:65" ht="16.7" customHeight="1">
      <c r="A33" s="284">
        <v>28</v>
      </c>
      <c r="B33" s="285">
        <v>-17.4166666666667</v>
      </c>
      <c r="C33" s="286">
        <v>-14.75</v>
      </c>
      <c r="D33" s="286">
        <v>-14.1666666666667</v>
      </c>
      <c r="E33" s="286">
        <v>-20</v>
      </c>
      <c r="F33" s="286">
        <v>-20</v>
      </c>
      <c r="G33" s="286">
        <v>-16</v>
      </c>
      <c r="H33" s="286">
        <v>-24.483250000000002</v>
      </c>
      <c r="I33" s="286">
        <v>-15.614416666666701</v>
      </c>
      <c r="J33" s="286">
        <v>-19.41075</v>
      </c>
      <c r="K33" s="286">
        <v>-16.752749999999999</v>
      </c>
      <c r="L33" s="286">
        <v>-18</v>
      </c>
      <c r="M33" s="287">
        <v>-16</v>
      </c>
      <c r="N33" s="201"/>
      <c r="O33" s="284">
        <v>28</v>
      </c>
      <c r="P33" s="285">
        <v>84</v>
      </c>
      <c r="Q33" s="286">
        <v>86</v>
      </c>
      <c r="R33" s="286">
        <v>86.75</v>
      </c>
      <c r="S33" s="286">
        <v>79.4166666666667</v>
      </c>
      <c r="T33" s="286">
        <v>80.2916666666667</v>
      </c>
      <c r="U33" s="286">
        <v>87.375</v>
      </c>
      <c r="V33" s="286">
        <v>77.757083333333298</v>
      </c>
      <c r="W33" s="286">
        <v>84.867666666666693</v>
      </c>
      <c r="X33" s="286">
        <v>81.758041666666699</v>
      </c>
      <c r="Y33" s="286">
        <v>85.311625000000006</v>
      </c>
      <c r="Z33" s="286">
        <v>84</v>
      </c>
      <c r="AA33" s="287">
        <v>86.375</v>
      </c>
      <c r="AB33" s="284">
        <v>28</v>
      </c>
      <c r="AC33" s="285">
        <v>-34.5833333333333</v>
      </c>
      <c r="AD33" s="286">
        <v>-30</v>
      </c>
      <c r="AE33" s="286">
        <v>-29.6666666666667</v>
      </c>
      <c r="AF33" s="286">
        <v>-35</v>
      </c>
      <c r="AG33" s="286">
        <v>-34.7916666666667</v>
      </c>
      <c r="AH33" s="286">
        <v>-30.5</v>
      </c>
      <c r="AI33" s="286">
        <v>-42.320416666666702</v>
      </c>
      <c r="AJ33" s="286">
        <v>-31.562041666666701</v>
      </c>
      <c r="AK33" s="286">
        <v>-35.899791666666701</v>
      </c>
      <c r="AL33" s="286">
        <v>-32.744</v>
      </c>
      <c r="AM33" s="286">
        <v>-34</v>
      </c>
      <c r="AN33" s="287">
        <v>-32.875</v>
      </c>
      <c r="AO33" s="201"/>
      <c r="AP33" s="284">
        <v>28</v>
      </c>
      <c r="AQ33" s="285">
        <v>106.041666666667</v>
      </c>
      <c r="AR33" s="286">
        <v>112.375</v>
      </c>
      <c r="AS33" s="286">
        <v>114.541666666667</v>
      </c>
      <c r="AT33" s="286">
        <v>109.083333333333</v>
      </c>
      <c r="AU33" s="286">
        <v>109.833333333333</v>
      </c>
      <c r="AV33" s="286">
        <v>113.416666666667</v>
      </c>
      <c r="AW33" s="286">
        <v>104.300166666667</v>
      </c>
      <c r="AX33" s="286">
        <v>111.64987499999999</v>
      </c>
      <c r="AY33" s="286">
        <v>109.28400000000001</v>
      </c>
      <c r="AZ33" s="286">
        <v>111.1</v>
      </c>
      <c r="BA33" s="286">
        <v>109</v>
      </c>
      <c r="BB33" s="287">
        <v>111.166666666667</v>
      </c>
      <c r="BC33" s="201"/>
      <c r="BD33" s="201"/>
      <c r="BE33" s="201"/>
      <c r="BF33" s="201"/>
      <c r="BG33" s="201"/>
      <c r="BH33" s="2"/>
      <c r="BI33" s="2"/>
      <c r="BJ33" s="2"/>
      <c r="BK33" s="2"/>
      <c r="BL33" s="2"/>
      <c r="BM33" s="2"/>
    </row>
    <row r="34" spans="1:65" ht="16.7" customHeight="1">
      <c r="A34" s="284">
        <v>29</v>
      </c>
      <c r="B34" s="285">
        <v>-18</v>
      </c>
      <c r="C34" s="286"/>
      <c r="D34" s="286">
        <v>-15</v>
      </c>
      <c r="E34" s="286">
        <v>-20.0416666666667</v>
      </c>
      <c r="F34" s="286">
        <v>-20</v>
      </c>
      <c r="G34" s="286">
        <v>-15.5416666666667</v>
      </c>
      <c r="H34" s="286">
        <v>-24.690625000000001</v>
      </c>
      <c r="I34" s="286">
        <v>-16.058125</v>
      </c>
      <c r="J34" s="286">
        <v>-19.488416666666701</v>
      </c>
      <c r="K34" s="286">
        <v>-17.143083333333301</v>
      </c>
      <c r="L34" s="286">
        <v>-18</v>
      </c>
      <c r="M34" s="287">
        <v>-16</v>
      </c>
      <c r="N34" s="201"/>
      <c r="O34" s="284">
        <v>29</v>
      </c>
      <c r="P34" s="285">
        <v>84</v>
      </c>
      <c r="Q34" s="286"/>
      <c r="R34" s="286">
        <v>86.3333333333333</v>
      </c>
      <c r="S34" s="286">
        <v>79.25</v>
      </c>
      <c r="T34" s="286">
        <v>80.0416666666667</v>
      </c>
      <c r="U34" s="286">
        <v>87.6666666666667</v>
      </c>
      <c r="V34" s="286">
        <v>77.386166666666597</v>
      </c>
      <c r="W34" s="286">
        <v>85.349000000000004</v>
      </c>
      <c r="X34" s="286">
        <v>81.682124999999999</v>
      </c>
      <c r="Y34" s="286">
        <v>85.361958333333305</v>
      </c>
      <c r="Z34" s="286">
        <v>83.9583333333333</v>
      </c>
      <c r="AA34" s="287">
        <v>86</v>
      </c>
      <c r="AB34" s="284">
        <v>29</v>
      </c>
      <c r="AC34" s="285">
        <v>-35</v>
      </c>
      <c r="AD34" s="286"/>
      <c r="AE34" s="286">
        <v>-30</v>
      </c>
      <c r="AF34" s="286">
        <v>-35.5</v>
      </c>
      <c r="AG34" s="286">
        <v>-35</v>
      </c>
      <c r="AH34" s="286">
        <v>-30</v>
      </c>
      <c r="AI34" s="286">
        <v>-43.284624999999998</v>
      </c>
      <c r="AJ34" s="286">
        <v>-31.629874999999998</v>
      </c>
      <c r="AK34" s="286">
        <v>-35.927333333333301</v>
      </c>
      <c r="AL34" s="286">
        <v>-33.3787083333333</v>
      </c>
      <c r="AM34" s="286">
        <v>-34</v>
      </c>
      <c r="AN34" s="287">
        <v>-33</v>
      </c>
      <c r="AO34" s="201"/>
      <c r="AP34" s="284">
        <v>29</v>
      </c>
      <c r="AQ34" s="285">
        <v>105.833333333333</v>
      </c>
      <c r="AR34" s="286"/>
      <c r="AS34" s="286">
        <v>113.833333333333</v>
      </c>
      <c r="AT34" s="286">
        <v>108.958333333333</v>
      </c>
      <c r="AU34" s="286">
        <v>109.958333333333</v>
      </c>
      <c r="AV34" s="286">
        <v>114.125</v>
      </c>
      <c r="AW34" s="286">
        <v>103.820041666667</v>
      </c>
      <c r="AX34" s="286">
        <v>112.122625</v>
      </c>
      <c r="AY34" s="286">
        <v>109.12325</v>
      </c>
      <c r="AZ34" s="286">
        <v>111.51775000000001</v>
      </c>
      <c r="BA34" s="286">
        <v>108.916666666667</v>
      </c>
      <c r="BB34" s="287">
        <v>111</v>
      </c>
      <c r="BC34" s="201"/>
      <c r="BD34" s="201"/>
      <c r="BE34" s="201"/>
      <c r="BF34" s="201"/>
      <c r="BG34" s="201"/>
      <c r="BH34" s="2"/>
      <c r="BI34" s="2"/>
      <c r="BJ34" s="2"/>
      <c r="BK34" s="2"/>
      <c r="BL34" s="2"/>
      <c r="BM34" s="2"/>
    </row>
    <row r="35" spans="1:65" ht="16.7" customHeight="1">
      <c r="A35" s="284">
        <v>30</v>
      </c>
      <c r="B35" s="285">
        <v>-18</v>
      </c>
      <c r="C35" s="286"/>
      <c r="D35" s="286">
        <v>-15</v>
      </c>
      <c r="E35" s="286">
        <v>-20.8333333333333</v>
      </c>
      <c r="F35" s="286">
        <v>-20</v>
      </c>
      <c r="G35" s="286">
        <v>-13.8333333333333</v>
      </c>
      <c r="H35" s="286">
        <v>-24.824625000000001</v>
      </c>
      <c r="I35" s="286">
        <v>-16.877083333333299</v>
      </c>
      <c r="J35" s="286">
        <v>-19.5254166666667</v>
      </c>
      <c r="K35" s="286">
        <v>-17.384166666666701</v>
      </c>
      <c r="L35" s="286">
        <v>-18</v>
      </c>
      <c r="M35" s="287">
        <v>-16</v>
      </c>
      <c r="N35" s="201"/>
      <c r="O35" s="284">
        <v>30</v>
      </c>
      <c r="P35" s="285">
        <v>84</v>
      </c>
      <c r="Q35" s="286"/>
      <c r="R35" s="286">
        <v>86.0833333333333</v>
      </c>
      <c r="S35" s="286">
        <v>79.0833333333333</v>
      </c>
      <c r="T35" s="286">
        <v>80</v>
      </c>
      <c r="U35" s="286">
        <v>89.9583333333333</v>
      </c>
      <c r="V35" s="286">
        <v>77.017416666666705</v>
      </c>
      <c r="W35" s="286">
        <v>84.927875</v>
      </c>
      <c r="X35" s="286">
        <v>81.699708333333305</v>
      </c>
      <c r="Y35" s="286">
        <v>85.248125000000002</v>
      </c>
      <c r="Z35" s="286">
        <v>83.9166666666667</v>
      </c>
      <c r="AA35" s="287">
        <v>86</v>
      </c>
      <c r="AB35" s="284">
        <v>30</v>
      </c>
      <c r="AC35" s="285">
        <v>-35.0416666666667</v>
      </c>
      <c r="AD35" s="286"/>
      <c r="AE35" s="286">
        <v>-30</v>
      </c>
      <c r="AF35" s="286">
        <v>-36</v>
      </c>
      <c r="AG35" s="286">
        <v>-35</v>
      </c>
      <c r="AH35" s="286">
        <v>-28.9583333333333</v>
      </c>
      <c r="AI35" s="286">
        <v>-44.074833333333302</v>
      </c>
      <c r="AJ35" s="286">
        <v>-32.366624999999999</v>
      </c>
      <c r="AK35" s="286">
        <v>-35.831958333333297</v>
      </c>
      <c r="AL35" s="286">
        <v>-33.687666666666701</v>
      </c>
      <c r="AM35" s="286">
        <v>-34</v>
      </c>
      <c r="AN35" s="287">
        <v>-33</v>
      </c>
      <c r="AO35" s="201"/>
      <c r="AP35" s="284">
        <v>30</v>
      </c>
      <c r="AQ35" s="285">
        <v>105.208333333333</v>
      </c>
      <c r="AR35" s="286"/>
      <c r="AS35" s="286">
        <v>113.291666666667</v>
      </c>
      <c r="AT35" s="286">
        <v>109</v>
      </c>
      <c r="AU35" s="286">
        <v>109.708333333333</v>
      </c>
      <c r="AV35" s="286">
        <v>116.75</v>
      </c>
      <c r="AW35" s="286">
        <v>103.32662500000001</v>
      </c>
      <c r="AX35" s="286">
        <v>111.481916666667</v>
      </c>
      <c r="AY35" s="286">
        <v>109.035541666667</v>
      </c>
      <c r="AZ35" s="286">
        <v>111.370458333333</v>
      </c>
      <c r="BA35" s="286">
        <v>108.083333333333</v>
      </c>
      <c r="BB35" s="287">
        <v>111.166666666667</v>
      </c>
      <c r="BC35" s="201"/>
      <c r="BD35" s="201"/>
      <c r="BE35" s="201"/>
      <c r="BF35" s="201"/>
      <c r="BG35" s="201"/>
      <c r="BH35" s="2"/>
      <c r="BI35" s="2"/>
      <c r="BJ35" s="2"/>
      <c r="BK35" s="2"/>
      <c r="BL35" s="2"/>
      <c r="BM35" s="2"/>
    </row>
    <row r="36" spans="1:65" ht="16.7" customHeight="1">
      <c r="A36" s="288">
        <v>31</v>
      </c>
      <c r="B36" s="289">
        <v>-17.9583333333333</v>
      </c>
      <c r="C36" s="290"/>
      <c r="D36" s="290">
        <v>-15.1666666666667</v>
      </c>
      <c r="E36" s="290"/>
      <c r="F36" s="290">
        <v>-20</v>
      </c>
      <c r="G36" s="290"/>
      <c r="H36" s="290">
        <v>-25.123416666666699</v>
      </c>
      <c r="I36" s="290">
        <v>-17.5357083333333</v>
      </c>
      <c r="J36" s="290"/>
      <c r="K36" s="290">
        <v>-17.4785416666667</v>
      </c>
      <c r="L36" s="290"/>
      <c r="M36" s="291">
        <v>-15.4166666666667</v>
      </c>
      <c r="N36" s="201"/>
      <c r="O36" s="288">
        <v>31</v>
      </c>
      <c r="P36" s="289">
        <v>84</v>
      </c>
      <c r="Q36" s="290"/>
      <c r="R36" s="290">
        <v>86</v>
      </c>
      <c r="S36" s="290"/>
      <c r="T36" s="290">
        <v>80</v>
      </c>
      <c r="U36" s="290"/>
      <c r="V36" s="290">
        <v>76.703333333333305</v>
      </c>
      <c r="W36" s="290">
        <v>84.379374999999996</v>
      </c>
      <c r="X36" s="290"/>
      <c r="Y36" s="290">
        <v>85.066166666666703</v>
      </c>
      <c r="Z36" s="290"/>
      <c r="AA36" s="291">
        <v>86.2083333333333</v>
      </c>
      <c r="AB36" s="288">
        <v>31</v>
      </c>
      <c r="AC36" s="289">
        <v>-35.5833333333333</v>
      </c>
      <c r="AD36" s="290"/>
      <c r="AE36" s="290">
        <v>-30.625</v>
      </c>
      <c r="AF36" s="290"/>
      <c r="AG36" s="290">
        <v>-35</v>
      </c>
      <c r="AH36" s="290"/>
      <c r="AI36" s="290">
        <v>-43.909708333333299</v>
      </c>
      <c r="AJ36" s="290">
        <v>-33.047458333333303</v>
      </c>
      <c r="AK36" s="290"/>
      <c r="AL36" s="290">
        <v>-33.826875000000001</v>
      </c>
      <c r="AM36" s="290"/>
      <c r="AN36" s="291">
        <v>-31.9583333333333</v>
      </c>
      <c r="AO36" s="201"/>
      <c r="AP36" s="288">
        <v>31</v>
      </c>
      <c r="AQ36" s="289">
        <v>106.041666666667</v>
      </c>
      <c r="AR36" s="290"/>
      <c r="AS36" s="290">
        <v>112.875</v>
      </c>
      <c r="AT36" s="290"/>
      <c r="AU36" s="290">
        <v>109.375</v>
      </c>
      <c r="AV36" s="290"/>
      <c r="AW36" s="290">
        <v>103.164166666667</v>
      </c>
      <c r="AX36" s="290">
        <v>110.640791666667</v>
      </c>
      <c r="AY36" s="290"/>
      <c r="AZ36" s="290">
        <v>111.103208333333</v>
      </c>
      <c r="BA36" s="290"/>
      <c r="BB36" s="291">
        <v>113.291666666667</v>
      </c>
      <c r="BC36" s="201"/>
      <c r="BD36" s="201"/>
      <c r="BE36" s="201"/>
      <c r="BF36" s="201"/>
      <c r="BG36" s="201"/>
      <c r="BH36" s="2"/>
      <c r="BI36" s="2"/>
      <c r="BJ36" s="2"/>
      <c r="BK36" s="2"/>
      <c r="BL36" s="2"/>
      <c r="BM36" s="2"/>
    </row>
    <row r="37" spans="1:65" ht="16.7" customHeight="1">
      <c r="A37" s="280" t="s">
        <v>351</v>
      </c>
      <c r="B37" s="281">
        <f t="shared" ref="B37:M37" si="0">AVERAGE(B6:B36)</f>
        <v>-15.487903225806454</v>
      </c>
      <c r="C37" s="282">
        <f t="shared" si="0"/>
        <v>-15.175595238095243</v>
      </c>
      <c r="D37" s="282">
        <f t="shared" si="0"/>
        <v>-14.701612903225804</v>
      </c>
      <c r="E37" s="282">
        <f t="shared" si="0"/>
        <v>-17.197222222222219</v>
      </c>
      <c r="F37" s="282">
        <f t="shared" si="0"/>
        <v>-18.603494623655919</v>
      </c>
      <c r="G37" s="282">
        <f t="shared" si="0"/>
        <v>-16.525000000000002</v>
      </c>
      <c r="H37" s="282">
        <f t="shared" si="0"/>
        <v>-19.499330645161283</v>
      </c>
      <c r="I37" s="282">
        <f t="shared" si="0"/>
        <v>-23.858685483870971</v>
      </c>
      <c r="J37" s="282">
        <f t="shared" si="0"/>
        <v>-19.926880555555552</v>
      </c>
      <c r="K37" s="282">
        <f t="shared" si="0"/>
        <v>-18.529520161290328</v>
      </c>
      <c r="L37" s="282">
        <f t="shared" si="0"/>
        <v>-17.605690277777779</v>
      </c>
      <c r="M37" s="283">
        <f t="shared" si="0"/>
        <v>-15.885752688172042</v>
      </c>
      <c r="N37" s="292"/>
      <c r="O37" s="280" t="s">
        <v>351</v>
      </c>
      <c r="P37" s="281">
        <f t="shared" ref="P37:AA37" si="1">AVERAGE(P6:P36)</f>
        <v>85.787634408602159</v>
      </c>
      <c r="Q37" s="282">
        <f t="shared" si="1"/>
        <v>86.427083333333329</v>
      </c>
      <c r="R37" s="282">
        <f t="shared" si="1"/>
        <v>85.510752688172033</v>
      </c>
      <c r="S37" s="282">
        <f t="shared" si="1"/>
        <v>83.055555555555557</v>
      </c>
      <c r="T37" s="282">
        <f t="shared" si="1"/>
        <v>80.956989247311824</v>
      </c>
      <c r="U37" s="282">
        <f t="shared" si="1"/>
        <v>84.7638888888889</v>
      </c>
      <c r="V37" s="282">
        <f t="shared" si="1"/>
        <v>83.519032258064527</v>
      </c>
      <c r="W37" s="282">
        <f t="shared" si="1"/>
        <v>76.754077956989221</v>
      </c>
      <c r="X37" s="282">
        <f t="shared" si="1"/>
        <v>81.222105555555515</v>
      </c>
      <c r="Y37" s="282">
        <f t="shared" si="1"/>
        <v>83.16236693548386</v>
      </c>
      <c r="Z37" s="282">
        <f t="shared" si="1"/>
        <v>84.559698611111116</v>
      </c>
      <c r="AA37" s="283">
        <f t="shared" si="1"/>
        <v>85.788978494623663</v>
      </c>
      <c r="AB37" s="280" t="s">
        <v>351</v>
      </c>
      <c r="AC37" s="281">
        <f t="shared" ref="AC37:AN37" si="2">AVERAGE(AC6:AC36)</f>
        <v>-31.469086021505376</v>
      </c>
      <c r="AD37" s="282">
        <f t="shared" si="2"/>
        <v>-32.736607142857146</v>
      </c>
      <c r="AE37" s="282">
        <f t="shared" si="2"/>
        <v>-30.130376344086027</v>
      </c>
      <c r="AF37" s="282">
        <f t="shared" si="2"/>
        <v>-32.31666666666667</v>
      </c>
      <c r="AG37" s="282">
        <f t="shared" si="2"/>
        <v>-33.676075268817208</v>
      </c>
      <c r="AH37" s="282">
        <f t="shared" si="2"/>
        <v>-31.531944444444445</v>
      </c>
      <c r="AI37" s="282">
        <f t="shared" si="2"/>
        <v>-35.237000000000009</v>
      </c>
      <c r="AJ37" s="282">
        <f t="shared" si="2"/>
        <v>-41.869306451612907</v>
      </c>
      <c r="AK37" s="282">
        <f t="shared" si="2"/>
        <v>-35.546145833333327</v>
      </c>
      <c r="AL37" s="282">
        <f t="shared" si="2"/>
        <v>-34.837994623655916</v>
      </c>
      <c r="AM37" s="282">
        <f t="shared" si="2"/>
        <v>-33.769070833333338</v>
      </c>
      <c r="AN37" s="283">
        <f t="shared" si="2"/>
        <v>-32.549731182795696</v>
      </c>
      <c r="AO37" s="292"/>
      <c r="AP37" s="280" t="s">
        <v>351</v>
      </c>
      <c r="AQ37" s="281">
        <f t="shared" ref="AQ37:BB37" si="3">AVERAGE(AQ6:AQ36)</f>
        <v>109.8225806451613</v>
      </c>
      <c r="AR37" s="282">
        <f t="shared" si="3"/>
        <v>110.87053571428571</v>
      </c>
      <c r="AS37" s="282">
        <f t="shared" si="3"/>
        <v>112.39381720430103</v>
      </c>
      <c r="AT37" s="282">
        <f t="shared" si="3"/>
        <v>111.24861111111105</v>
      </c>
      <c r="AU37" s="282">
        <f t="shared" si="3"/>
        <v>110.42607526881723</v>
      </c>
      <c r="AV37" s="282">
        <f t="shared" si="3"/>
        <v>112.73194444444444</v>
      </c>
      <c r="AW37" s="282">
        <f t="shared" si="3"/>
        <v>109.92848252688172</v>
      </c>
      <c r="AX37" s="282">
        <f t="shared" si="3"/>
        <v>104.0493548387097</v>
      </c>
      <c r="AY37" s="282">
        <f t="shared" si="3"/>
        <v>108.07401250000002</v>
      </c>
      <c r="AZ37" s="282">
        <f t="shared" si="3"/>
        <v>109.6624247311827</v>
      </c>
      <c r="BA37" s="282">
        <f t="shared" si="3"/>
        <v>110.23459861111104</v>
      </c>
      <c r="BB37" s="283">
        <f t="shared" si="3"/>
        <v>111.66263440860219</v>
      </c>
      <c r="BC37" s="201"/>
      <c r="BD37" s="201"/>
      <c r="BE37" s="201"/>
      <c r="BF37" s="201"/>
      <c r="BG37" s="201"/>
      <c r="BH37" s="2"/>
      <c r="BI37" s="2"/>
      <c r="BJ37" s="2"/>
      <c r="BK37" s="2"/>
      <c r="BL37" s="2"/>
      <c r="BM37" s="2"/>
    </row>
    <row r="38" spans="1:65" ht="16.7" customHeight="1">
      <c r="A38" s="284" t="s">
        <v>352</v>
      </c>
      <c r="B38" s="285">
        <v>-12</v>
      </c>
      <c r="C38" s="286">
        <v>-12</v>
      </c>
      <c r="D38" s="286">
        <v>-11</v>
      </c>
      <c r="E38" s="286">
        <v>-15</v>
      </c>
      <c r="F38" s="286">
        <v>-14</v>
      </c>
      <c r="G38" s="286">
        <v>-11</v>
      </c>
      <c r="H38" s="286">
        <v>-12</v>
      </c>
      <c r="I38" s="286">
        <v>-14.548</v>
      </c>
      <c r="J38" s="286">
        <v>-16.161999999999999</v>
      </c>
      <c r="K38" s="286">
        <v>-14.352</v>
      </c>
      <c r="L38" s="286">
        <v>-17</v>
      </c>
      <c r="M38" s="287">
        <v>-13</v>
      </c>
      <c r="N38" s="293"/>
      <c r="O38" s="284" t="s">
        <v>352</v>
      </c>
      <c r="P38" s="294">
        <v>89</v>
      </c>
      <c r="Q38" s="295">
        <v>88</v>
      </c>
      <c r="R38" s="295">
        <v>88</v>
      </c>
      <c r="S38" s="295">
        <v>86</v>
      </c>
      <c r="T38" s="295">
        <v>85</v>
      </c>
      <c r="U38" s="295">
        <v>90</v>
      </c>
      <c r="V38" s="295">
        <v>92</v>
      </c>
      <c r="W38" s="286">
        <v>85.688999999999993</v>
      </c>
      <c r="X38" s="286">
        <v>84.186000000000007</v>
      </c>
      <c r="Y38" s="286">
        <v>86.186999999999998</v>
      </c>
      <c r="Z38" s="295">
        <v>86</v>
      </c>
      <c r="AA38" s="296">
        <v>89</v>
      </c>
      <c r="AB38" s="284" t="s">
        <v>352</v>
      </c>
      <c r="AC38" s="294">
        <v>-27</v>
      </c>
      <c r="AD38" s="295">
        <v>-29</v>
      </c>
      <c r="AE38" s="295">
        <v>-27</v>
      </c>
      <c r="AF38" s="295">
        <v>-30</v>
      </c>
      <c r="AG38" s="295">
        <v>-30</v>
      </c>
      <c r="AH38" s="295">
        <v>-27</v>
      </c>
      <c r="AI38" s="295">
        <v>-28</v>
      </c>
      <c r="AJ38" s="286">
        <v>-30.547000000000001</v>
      </c>
      <c r="AK38" s="286">
        <v>-32.234999999999999</v>
      </c>
      <c r="AL38" s="286">
        <v>-31.074000000000002</v>
      </c>
      <c r="AM38" s="295">
        <v>-33</v>
      </c>
      <c r="AN38" s="296">
        <v>-30</v>
      </c>
      <c r="AO38" s="293"/>
      <c r="AP38" s="284" t="s">
        <v>352</v>
      </c>
      <c r="AQ38" s="294">
        <v>117</v>
      </c>
      <c r="AR38" s="295">
        <v>114</v>
      </c>
      <c r="AS38" s="295">
        <v>119</v>
      </c>
      <c r="AT38" s="295">
        <v>113</v>
      </c>
      <c r="AU38" s="295">
        <v>115</v>
      </c>
      <c r="AV38" s="295">
        <v>118</v>
      </c>
      <c r="AW38" s="295">
        <v>119</v>
      </c>
      <c r="AX38" s="286">
        <v>112.6</v>
      </c>
      <c r="AY38" s="295">
        <v>110.506</v>
      </c>
      <c r="AZ38" s="295">
        <v>112.264</v>
      </c>
      <c r="BA38" s="295">
        <v>112</v>
      </c>
      <c r="BB38" s="296">
        <v>115</v>
      </c>
      <c r="BC38" s="201"/>
      <c r="BD38" s="201"/>
      <c r="BE38" s="201"/>
      <c r="BF38" s="201"/>
      <c r="BG38" s="201"/>
      <c r="BH38" s="2"/>
      <c r="BI38" s="2"/>
      <c r="BJ38" s="2"/>
      <c r="BK38" s="2"/>
      <c r="BL38" s="2"/>
      <c r="BM38" s="2"/>
    </row>
    <row r="39" spans="1:65" ht="16.7" customHeight="1">
      <c r="A39" s="288" t="s">
        <v>353</v>
      </c>
      <c r="B39" s="289">
        <v>-18</v>
      </c>
      <c r="C39" s="290">
        <v>-18</v>
      </c>
      <c r="D39" s="290">
        <v>-16</v>
      </c>
      <c r="E39" s="290">
        <v>-21</v>
      </c>
      <c r="F39" s="290">
        <v>-21</v>
      </c>
      <c r="G39" s="290">
        <v>-21</v>
      </c>
      <c r="H39" s="290">
        <v>-25.431000000000001</v>
      </c>
      <c r="I39" s="290">
        <v>-29.21</v>
      </c>
      <c r="J39" s="290">
        <v>-21.966000000000001</v>
      </c>
      <c r="K39" s="290">
        <v>-21.047999999999998</v>
      </c>
      <c r="L39" s="290">
        <v>-19</v>
      </c>
      <c r="M39" s="291">
        <v>-19</v>
      </c>
      <c r="N39" s="293"/>
      <c r="O39" s="288" t="s">
        <v>353</v>
      </c>
      <c r="P39" s="297">
        <v>83</v>
      </c>
      <c r="Q39" s="298">
        <v>84</v>
      </c>
      <c r="R39" s="298">
        <v>83</v>
      </c>
      <c r="S39" s="298">
        <v>79</v>
      </c>
      <c r="T39" s="298">
        <v>78</v>
      </c>
      <c r="U39" s="298">
        <v>78</v>
      </c>
      <c r="V39" s="290">
        <v>76.3</v>
      </c>
      <c r="W39" s="290">
        <v>71.67</v>
      </c>
      <c r="X39" s="290">
        <v>78.876000000000005</v>
      </c>
      <c r="Y39" s="290">
        <v>79.893000000000001</v>
      </c>
      <c r="Z39" s="298">
        <v>83</v>
      </c>
      <c r="AA39" s="299">
        <v>83</v>
      </c>
      <c r="AB39" s="288" t="s">
        <v>353</v>
      </c>
      <c r="AC39" s="297">
        <v>-36</v>
      </c>
      <c r="AD39" s="298">
        <v>-36</v>
      </c>
      <c r="AE39" s="298">
        <v>-34</v>
      </c>
      <c r="AF39" s="298">
        <v>-36</v>
      </c>
      <c r="AG39" s="298">
        <v>-36</v>
      </c>
      <c r="AH39" s="298">
        <v>-37</v>
      </c>
      <c r="AI39" s="290">
        <v>-45.247</v>
      </c>
      <c r="AJ39" s="290">
        <v>-55.146000000000001</v>
      </c>
      <c r="AK39" s="290">
        <v>-37.991</v>
      </c>
      <c r="AL39" s="290">
        <v>-37.506</v>
      </c>
      <c r="AM39" s="298">
        <v>-35</v>
      </c>
      <c r="AN39" s="299">
        <v>-35</v>
      </c>
      <c r="AO39" s="293"/>
      <c r="AP39" s="288" t="s">
        <v>353</v>
      </c>
      <c r="AQ39" s="297">
        <v>103</v>
      </c>
      <c r="AR39" s="298">
        <v>107</v>
      </c>
      <c r="AS39" s="298">
        <v>109</v>
      </c>
      <c r="AT39" s="298">
        <v>108</v>
      </c>
      <c r="AU39" s="298">
        <v>108</v>
      </c>
      <c r="AV39" s="298">
        <v>107</v>
      </c>
      <c r="AW39" s="298">
        <v>102.34</v>
      </c>
      <c r="AX39" s="290">
        <v>97.822000000000003</v>
      </c>
      <c r="AY39" s="298">
        <v>105.474</v>
      </c>
      <c r="AZ39" s="298">
        <v>107.271</v>
      </c>
      <c r="BA39" s="298">
        <v>108</v>
      </c>
      <c r="BB39" s="299">
        <v>106</v>
      </c>
      <c r="BC39" s="201"/>
      <c r="BD39" s="201"/>
      <c r="BE39" s="201"/>
      <c r="BF39" s="201"/>
      <c r="BG39" s="201"/>
      <c r="BH39" s="2"/>
      <c r="BI39" s="2"/>
      <c r="BJ39" s="2"/>
      <c r="BK39" s="2"/>
      <c r="BL39" s="2"/>
      <c r="BM39" s="2"/>
    </row>
    <row r="40" spans="1:65" ht="16.7" customHeight="1">
      <c r="A40" s="356" t="s">
        <v>354</v>
      </c>
      <c r="B40" s="356"/>
      <c r="C40" s="356"/>
      <c r="D40" s="300" t="s">
        <v>355</v>
      </c>
      <c r="E40" s="201"/>
      <c r="F40" s="201"/>
      <c r="G40" s="201"/>
      <c r="H40" s="201"/>
      <c r="I40" s="278"/>
      <c r="J40" s="201"/>
      <c r="K40" s="201"/>
      <c r="L40" s="201"/>
      <c r="M40" s="201"/>
      <c r="N40" s="201"/>
      <c r="O40" s="356" t="s">
        <v>356</v>
      </c>
      <c r="P40" s="356"/>
      <c r="Q40" s="356"/>
      <c r="R40" s="356" t="s">
        <v>357</v>
      </c>
      <c r="S40" s="356"/>
      <c r="T40" s="356"/>
      <c r="U40" s="356"/>
      <c r="V40" s="356"/>
      <c r="W40" s="356" t="s">
        <v>358</v>
      </c>
      <c r="X40" s="356"/>
      <c r="Y40" s="356"/>
      <c r="Z40" s="356"/>
      <c r="AA40" s="356"/>
      <c r="AB40" s="356" t="s">
        <v>359</v>
      </c>
      <c r="AC40" s="356"/>
      <c r="AD40" s="356"/>
      <c r="AE40" s="356" t="s">
        <v>360</v>
      </c>
      <c r="AF40" s="356"/>
      <c r="AG40" s="356"/>
      <c r="AH40" s="356"/>
      <c r="AI40" s="356"/>
      <c r="AJ40" s="356" t="s">
        <v>361</v>
      </c>
      <c r="AK40" s="356"/>
      <c r="AL40" s="356"/>
      <c r="AM40" s="356"/>
      <c r="AN40" s="356"/>
      <c r="AO40" s="201"/>
      <c r="AP40" s="356" t="s">
        <v>362</v>
      </c>
      <c r="AQ40" s="356"/>
      <c r="AR40" s="356"/>
      <c r="AS40" s="356" t="s">
        <v>363</v>
      </c>
      <c r="AT40" s="356"/>
      <c r="AU40" s="356"/>
      <c r="AV40" s="356"/>
      <c r="AW40" s="356"/>
      <c r="AX40" s="356" t="s">
        <v>364</v>
      </c>
      <c r="AY40" s="356"/>
      <c r="AZ40" s="356"/>
      <c r="BA40" s="356"/>
      <c r="BB40" s="356"/>
      <c r="BC40" s="201"/>
      <c r="BD40" s="201"/>
      <c r="BE40" s="201"/>
      <c r="BF40" s="201"/>
      <c r="BG40" s="201"/>
      <c r="BH40" s="2"/>
      <c r="BI40" s="2"/>
      <c r="BJ40" s="2"/>
      <c r="BK40" s="2"/>
      <c r="BL40" s="2"/>
      <c r="BM40" s="2"/>
    </row>
    <row r="41" spans="1:65" ht="16.7" customHeight="1">
      <c r="A41" s="300"/>
      <c r="B41" s="201"/>
      <c r="C41" s="201"/>
      <c r="D41" s="300"/>
      <c r="E41" s="201"/>
      <c r="F41" s="201"/>
      <c r="G41" s="201"/>
      <c r="H41" s="201"/>
      <c r="I41" s="357" t="s">
        <v>365</v>
      </c>
      <c r="J41" s="357"/>
      <c r="K41" s="357"/>
      <c r="L41" s="357"/>
      <c r="M41" s="357"/>
      <c r="N41" s="201"/>
      <c r="O41" s="300"/>
      <c r="P41" s="201"/>
      <c r="Q41" s="201"/>
      <c r="R41" s="300"/>
      <c r="S41" s="201"/>
      <c r="T41" s="201"/>
      <c r="U41" s="201"/>
      <c r="V41" s="201"/>
      <c r="W41" s="300"/>
      <c r="X41" s="201"/>
      <c r="Y41" s="201"/>
      <c r="Z41" s="201"/>
      <c r="AA41" s="201"/>
      <c r="AB41" s="300"/>
      <c r="AC41" s="201"/>
      <c r="AD41" s="201"/>
      <c r="AE41" s="300"/>
      <c r="AF41" s="357" t="s">
        <v>366</v>
      </c>
      <c r="AG41" s="357"/>
      <c r="AH41" s="357"/>
      <c r="AI41" s="357"/>
      <c r="AJ41" s="300"/>
      <c r="AK41" s="201"/>
      <c r="AL41" s="201"/>
      <c r="AM41" s="201"/>
      <c r="AN41" s="201"/>
      <c r="AO41" s="201"/>
      <c r="AP41" s="300"/>
      <c r="AQ41" s="201"/>
      <c r="AR41" s="201"/>
      <c r="AS41" s="300"/>
      <c r="AT41" s="201"/>
      <c r="AU41" s="201"/>
      <c r="AV41" s="201"/>
      <c r="AW41" s="201"/>
      <c r="AX41" s="300"/>
      <c r="AY41" s="201"/>
      <c r="AZ41" s="201"/>
      <c r="BA41" s="201"/>
      <c r="BB41" s="201"/>
      <c r="BC41" s="201"/>
      <c r="BD41" s="201"/>
      <c r="BE41" s="201"/>
      <c r="BF41" s="201"/>
      <c r="BG41" s="201"/>
      <c r="BH41" s="2"/>
      <c r="BI41" s="2"/>
      <c r="BJ41" s="2"/>
      <c r="BK41" s="2"/>
      <c r="BL41" s="2"/>
      <c r="BM41" s="2"/>
    </row>
    <row r="42" spans="1:65" ht="16.7" customHeight="1">
      <c r="A42" s="300"/>
      <c r="B42" s="201"/>
      <c r="C42" s="201"/>
      <c r="D42" s="300"/>
      <c r="E42" s="201"/>
      <c r="F42" s="201"/>
      <c r="G42" s="201"/>
      <c r="H42" s="201"/>
      <c r="I42" s="300"/>
      <c r="J42" s="201"/>
      <c r="K42" s="201"/>
      <c r="L42" s="201"/>
      <c r="M42" s="201"/>
      <c r="N42" s="201"/>
      <c r="O42" s="300"/>
      <c r="P42" s="201"/>
      <c r="Q42" s="201"/>
      <c r="R42" s="300"/>
      <c r="S42" s="201"/>
      <c r="T42" s="201"/>
      <c r="U42" s="201"/>
      <c r="V42" s="201"/>
      <c r="W42" s="300"/>
      <c r="X42" s="201"/>
      <c r="Y42" s="201"/>
      <c r="Z42" s="201"/>
      <c r="AA42" s="201"/>
      <c r="AB42" s="300"/>
      <c r="AC42" s="201"/>
      <c r="AD42" s="201"/>
      <c r="AE42" s="300"/>
      <c r="AF42" s="201"/>
      <c r="AG42" s="201"/>
      <c r="AH42" s="201"/>
      <c r="AI42" s="201"/>
      <c r="AJ42" s="300"/>
      <c r="AK42" s="201"/>
      <c r="AL42" s="201"/>
      <c r="AM42" s="201"/>
      <c r="AN42" s="201"/>
      <c r="AO42" s="201"/>
      <c r="AP42" s="300"/>
      <c r="AQ42" s="201"/>
      <c r="AR42" s="201"/>
      <c r="AS42" s="300"/>
      <c r="AT42" s="201"/>
      <c r="AU42" s="201"/>
      <c r="AV42" s="201"/>
      <c r="AW42" s="201"/>
      <c r="AX42" s="300"/>
      <c r="AY42" s="201"/>
      <c r="AZ42" s="201"/>
      <c r="BA42" s="201"/>
      <c r="BB42" s="201"/>
      <c r="BC42" s="201"/>
      <c r="BD42" s="201"/>
      <c r="BE42" s="201"/>
      <c r="BF42" s="201"/>
      <c r="BG42" s="201"/>
      <c r="BH42" s="2"/>
      <c r="BI42" s="2"/>
      <c r="BJ42" s="2"/>
      <c r="BK42" s="2"/>
      <c r="BL42" s="2"/>
      <c r="BM42" s="2"/>
    </row>
    <row r="43" spans="1:65" ht="16.7" customHeight="1">
      <c r="A43" s="300"/>
      <c r="B43" s="286"/>
      <c r="C43" s="286"/>
      <c r="D43" s="358"/>
      <c r="E43" s="358"/>
      <c r="F43" s="358"/>
      <c r="G43" s="358"/>
      <c r="H43" s="358"/>
      <c r="I43" s="286"/>
      <c r="J43" s="286"/>
      <c r="K43" s="286"/>
      <c r="L43" s="286"/>
      <c r="M43" s="286"/>
      <c r="N43" s="201"/>
      <c r="O43" s="300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300"/>
      <c r="AC43" s="201"/>
      <c r="AD43" s="201"/>
      <c r="AE43" s="300"/>
      <c r="AF43" s="201"/>
      <c r="AG43" s="201"/>
      <c r="AH43" s="201"/>
      <c r="AI43" s="201"/>
      <c r="AJ43" s="300"/>
      <c r="AK43" s="201"/>
      <c r="AL43" s="201"/>
      <c r="AM43" s="201"/>
      <c r="AN43" s="201"/>
      <c r="AO43" s="201"/>
      <c r="AP43" s="300"/>
      <c r="AQ43" s="201"/>
      <c r="AR43" s="201"/>
      <c r="AS43" s="300"/>
      <c r="AT43" s="201"/>
      <c r="AU43" s="201"/>
      <c r="AV43" s="201"/>
      <c r="AW43" s="201"/>
      <c r="AX43" s="300"/>
      <c r="AY43" s="201"/>
      <c r="AZ43" s="201"/>
      <c r="BA43" s="201"/>
      <c r="BB43" s="201"/>
      <c r="BC43" s="201"/>
      <c r="BD43" s="201"/>
      <c r="BE43" s="201"/>
      <c r="BF43" s="201"/>
      <c r="BG43" s="201"/>
      <c r="BH43" s="2"/>
      <c r="BI43" s="2"/>
      <c r="BJ43" s="2"/>
      <c r="BK43" s="2"/>
      <c r="BL43" s="2"/>
      <c r="BM43" s="2"/>
    </row>
    <row r="44" spans="1:65" ht="16.7" customHeight="1">
      <c r="A44" s="300"/>
      <c r="B44" s="201"/>
      <c r="C44" s="201"/>
      <c r="D44" s="300"/>
      <c r="E44" s="201"/>
      <c r="F44" s="201"/>
      <c r="G44" s="201"/>
      <c r="H44" s="201"/>
      <c r="I44" s="300"/>
      <c r="J44" s="201"/>
      <c r="K44" s="201"/>
      <c r="L44" s="201"/>
      <c r="M44" s="201"/>
      <c r="N44" s="201"/>
      <c r="O44" s="300"/>
      <c r="P44" s="201"/>
      <c r="Q44" s="201"/>
      <c r="R44" s="300"/>
      <c r="S44" s="201"/>
      <c r="T44" s="201"/>
      <c r="U44" s="201"/>
      <c r="V44" s="201"/>
      <c r="W44" s="300"/>
      <c r="X44" s="201"/>
      <c r="Y44" s="201"/>
      <c r="Z44" s="201"/>
      <c r="AA44" s="201"/>
      <c r="AB44" s="300"/>
      <c r="AC44" s="201"/>
      <c r="AD44" s="201"/>
      <c r="AE44" s="300"/>
      <c r="AF44" s="201"/>
      <c r="AG44" s="201"/>
      <c r="AH44" s="201"/>
      <c r="AI44" s="201"/>
      <c r="AJ44" s="300"/>
      <c r="AK44" s="201"/>
      <c r="AL44" s="201"/>
      <c r="AM44" s="201"/>
      <c r="AN44" s="201"/>
      <c r="AO44" s="201"/>
      <c r="AP44" s="300"/>
      <c r="AQ44" s="201"/>
      <c r="AR44" s="201"/>
      <c r="AS44" s="300"/>
      <c r="AT44" s="201"/>
      <c r="AU44" s="201"/>
      <c r="AV44" s="201"/>
      <c r="AW44" s="201"/>
      <c r="AX44" s="300"/>
      <c r="AY44" s="201"/>
      <c r="AZ44" s="201"/>
      <c r="BA44" s="201"/>
      <c r="BB44" s="201"/>
      <c r="BC44" s="201"/>
      <c r="BD44" s="201"/>
      <c r="BE44" s="201"/>
      <c r="BF44" s="201"/>
      <c r="BG44" s="201"/>
      <c r="BH44" s="2"/>
      <c r="BI44" s="2"/>
      <c r="BJ44" s="2"/>
      <c r="BK44" s="2"/>
      <c r="BL44" s="2"/>
      <c r="BM44" s="2"/>
    </row>
    <row r="45" spans="1:65" ht="16.7" customHeight="1">
      <c r="A45" s="300"/>
      <c r="B45" s="201"/>
      <c r="C45" s="201"/>
      <c r="D45" s="300"/>
      <c r="E45" s="201"/>
      <c r="F45" s="201"/>
      <c r="G45" s="201"/>
      <c r="H45" s="201"/>
      <c r="I45" s="300"/>
      <c r="J45" s="201"/>
      <c r="K45" s="201"/>
      <c r="L45" s="201"/>
      <c r="M45" s="201"/>
      <c r="N45" s="201"/>
      <c r="O45" s="300"/>
      <c r="P45" s="201"/>
      <c r="Q45" s="201"/>
      <c r="R45" s="300"/>
      <c r="S45" s="201"/>
      <c r="T45" s="201"/>
      <c r="U45" s="201"/>
      <c r="V45" s="201"/>
      <c r="W45" s="300"/>
      <c r="X45" s="201"/>
      <c r="Y45" s="201"/>
      <c r="Z45" s="201"/>
      <c r="AA45" s="201"/>
      <c r="AB45" s="300"/>
      <c r="AC45" s="201"/>
      <c r="AD45" s="201"/>
      <c r="AE45" s="300"/>
      <c r="AF45" s="201"/>
      <c r="AG45" s="201"/>
      <c r="AH45" s="201"/>
      <c r="AI45" s="201"/>
      <c r="AJ45" s="300"/>
      <c r="AK45" s="201"/>
      <c r="AL45" s="201"/>
      <c r="AM45" s="201"/>
      <c r="AN45" s="201"/>
      <c r="AO45" s="201"/>
      <c r="AP45" s="300"/>
      <c r="AQ45" s="201"/>
      <c r="AR45" s="201"/>
      <c r="AS45" s="300"/>
      <c r="AT45" s="201"/>
      <c r="AU45" s="201"/>
      <c r="AV45" s="201"/>
      <c r="AW45" s="201"/>
      <c r="AX45" s="300"/>
      <c r="AY45" s="201"/>
      <c r="AZ45" s="201"/>
      <c r="BA45" s="201"/>
      <c r="BB45" s="201"/>
      <c r="BC45" s="201"/>
      <c r="BD45" s="201"/>
      <c r="BE45" s="201"/>
      <c r="BF45" s="201"/>
      <c r="BG45" s="201"/>
      <c r="BH45" s="2"/>
      <c r="BI45" s="2"/>
      <c r="BJ45" s="2"/>
      <c r="BK45" s="2"/>
      <c r="BL45" s="2"/>
      <c r="BM45" s="2"/>
    </row>
    <row r="46" spans="1:65" ht="16.7" customHeight="1">
      <c r="A46" s="300"/>
      <c r="B46" s="201"/>
      <c r="C46" s="201"/>
      <c r="D46" s="300"/>
      <c r="E46" s="201"/>
      <c r="F46" s="201"/>
      <c r="G46" s="201"/>
      <c r="H46" s="201"/>
      <c r="I46" s="300"/>
      <c r="J46" s="201"/>
      <c r="K46" s="201"/>
      <c r="L46" s="201"/>
      <c r="M46" s="201"/>
      <c r="N46" s="201"/>
      <c r="O46" s="300"/>
      <c r="P46" s="201"/>
      <c r="Q46" s="201"/>
      <c r="R46" s="300"/>
      <c r="S46" s="201"/>
      <c r="T46" s="201"/>
      <c r="U46" s="201"/>
      <c r="V46" s="201"/>
      <c r="W46" s="300"/>
      <c r="X46" s="201"/>
      <c r="Y46" s="201"/>
      <c r="Z46" s="201"/>
      <c r="AA46" s="201"/>
      <c r="AB46" s="300"/>
      <c r="AC46" s="201"/>
      <c r="AD46" s="201"/>
      <c r="AE46" s="300"/>
      <c r="AF46" s="201"/>
      <c r="AG46" s="201"/>
      <c r="AH46" s="201"/>
      <c r="AI46" s="201"/>
      <c r="AJ46" s="300"/>
      <c r="AK46" s="201"/>
      <c r="AL46" s="201"/>
      <c r="AM46" s="201"/>
      <c r="AN46" s="201"/>
      <c r="AO46" s="201"/>
      <c r="AP46" s="300"/>
      <c r="AQ46" s="201"/>
      <c r="AR46" s="201"/>
      <c r="AS46" s="300"/>
      <c r="AT46" s="201"/>
      <c r="AU46" s="201"/>
      <c r="AV46" s="201"/>
      <c r="AW46" s="201"/>
      <c r="AX46" s="300"/>
      <c r="AY46" s="201"/>
      <c r="AZ46" s="201"/>
      <c r="BA46" s="201"/>
      <c r="BB46" s="201"/>
      <c r="BC46" s="201"/>
      <c r="BD46" s="201"/>
      <c r="BE46" s="201"/>
      <c r="BF46" s="201"/>
      <c r="BG46" s="201"/>
      <c r="BH46" s="2"/>
      <c r="BI46" s="2"/>
      <c r="BJ46" s="2"/>
      <c r="BK46" s="2"/>
      <c r="BL46" s="2"/>
      <c r="BM46" s="2"/>
    </row>
    <row r="47" spans="1:65" ht="16.7" customHeight="1">
      <c r="A47" s="300"/>
      <c r="B47" s="201"/>
      <c r="C47" s="201"/>
      <c r="D47" s="300"/>
      <c r="E47" s="201"/>
      <c r="F47" s="201"/>
      <c r="G47" s="201"/>
      <c r="H47" s="201"/>
      <c r="I47" s="300"/>
      <c r="J47" s="201"/>
      <c r="K47" s="201"/>
      <c r="L47" s="201"/>
      <c r="M47" s="201"/>
      <c r="N47" s="295"/>
      <c r="O47" s="300"/>
      <c r="P47" s="201"/>
      <c r="Q47" s="201"/>
      <c r="R47" s="300"/>
      <c r="S47" s="201"/>
      <c r="T47" s="201"/>
      <c r="U47" s="201"/>
      <c r="V47" s="201"/>
      <c r="W47" s="300"/>
      <c r="X47" s="201"/>
      <c r="Y47" s="201"/>
      <c r="Z47" s="201"/>
      <c r="AA47" s="201"/>
      <c r="AB47" s="300"/>
      <c r="AC47" s="201"/>
      <c r="AD47" s="201"/>
      <c r="AE47" s="300"/>
      <c r="AF47" s="201"/>
      <c r="AG47" s="201"/>
      <c r="AH47" s="201"/>
      <c r="AI47" s="201"/>
      <c r="AJ47" s="300"/>
      <c r="AK47" s="201"/>
      <c r="AL47" s="201"/>
      <c r="AM47" s="201"/>
      <c r="AN47" s="201"/>
      <c r="AO47" s="295"/>
      <c r="AP47" s="300"/>
      <c r="AQ47" s="201"/>
      <c r="AR47" s="201"/>
      <c r="AS47" s="300"/>
      <c r="AT47" s="201"/>
      <c r="AU47" s="201"/>
      <c r="AV47" s="201"/>
      <c r="AW47" s="201"/>
      <c r="AX47" s="300"/>
      <c r="AY47" s="201"/>
      <c r="AZ47" s="201"/>
      <c r="BA47" s="201"/>
      <c r="BB47" s="201"/>
      <c r="BC47" s="201"/>
      <c r="BD47" s="201"/>
      <c r="BE47" s="201"/>
      <c r="BF47" s="201"/>
      <c r="BG47" s="201"/>
      <c r="BH47" s="2"/>
      <c r="BI47" s="2"/>
      <c r="BJ47" s="2"/>
      <c r="BK47" s="2"/>
      <c r="BL47" s="2"/>
      <c r="BM47" s="2"/>
    </row>
    <row r="48" spans="1:65" ht="16.7" customHeight="1">
      <c r="A48" s="277" t="s">
        <v>367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357" t="s">
        <v>368</v>
      </c>
      <c r="AC48" s="357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"/>
      <c r="BI48" s="2"/>
      <c r="BJ48" s="2"/>
      <c r="BK48" s="2"/>
      <c r="BL48" s="2"/>
      <c r="BM48" s="2"/>
    </row>
    <row r="49" spans="1:65" ht="16.7" customHeight="1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"/>
      <c r="BI49" s="2"/>
      <c r="BJ49" s="2"/>
      <c r="BK49" s="2"/>
      <c r="BL49" s="2"/>
      <c r="BM49" s="2"/>
    </row>
    <row r="50" spans="1:65" ht="16.7" customHeight="1">
      <c r="A50" s="201" t="s">
        <v>369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78" t="s">
        <v>370</v>
      </c>
      <c r="L50" s="201"/>
      <c r="M50" s="201"/>
      <c r="N50" s="201"/>
      <c r="O50" s="201" t="s">
        <v>371</v>
      </c>
      <c r="P50" s="201"/>
      <c r="Q50" s="201"/>
      <c r="R50" s="201"/>
      <c r="S50" s="201"/>
      <c r="T50" s="201"/>
      <c r="U50" s="201"/>
      <c r="V50" s="201"/>
      <c r="W50" s="201"/>
      <c r="X50" s="201"/>
      <c r="Y50" s="278" t="s">
        <v>372</v>
      </c>
      <c r="Z50" s="201"/>
      <c r="AA50" s="201"/>
      <c r="AB50" s="201" t="s">
        <v>373</v>
      </c>
      <c r="AC50" s="201"/>
      <c r="AD50" s="201"/>
      <c r="AE50" s="201"/>
      <c r="AF50" s="201"/>
      <c r="AG50" s="201"/>
      <c r="AH50" s="201"/>
      <c r="AI50" s="201"/>
      <c r="AJ50" s="201"/>
      <c r="AK50" s="201"/>
      <c r="AL50" s="278" t="s">
        <v>374</v>
      </c>
      <c r="AM50" s="201"/>
      <c r="AN50" s="201"/>
      <c r="AO50" s="201"/>
      <c r="AP50" s="201" t="s">
        <v>375</v>
      </c>
      <c r="AQ50" s="201"/>
      <c r="AR50" s="201"/>
      <c r="AS50" s="201"/>
      <c r="AT50" s="201"/>
      <c r="AU50" s="201"/>
      <c r="AV50" s="201"/>
      <c r="AW50" s="201"/>
      <c r="AX50" s="201"/>
      <c r="AY50" s="201"/>
      <c r="AZ50" s="278" t="s">
        <v>347</v>
      </c>
      <c r="BA50" s="201"/>
      <c r="BB50" s="201"/>
      <c r="BC50" s="201"/>
      <c r="BD50" s="201"/>
      <c r="BE50" s="201"/>
      <c r="BF50" s="201"/>
      <c r="BG50" s="201"/>
      <c r="BH50" s="2"/>
      <c r="BI50" s="2"/>
      <c r="BJ50" s="2"/>
      <c r="BK50" s="2"/>
      <c r="BL50" s="2"/>
      <c r="BM50" s="2"/>
    </row>
    <row r="51" spans="1:65" ht="16.7" customHeight="1">
      <c r="A51" s="359" t="s">
        <v>348</v>
      </c>
      <c r="B51" s="360" t="s">
        <v>349</v>
      </c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201"/>
      <c r="O51" s="359" t="s">
        <v>350</v>
      </c>
      <c r="P51" s="360" t="s">
        <v>349</v>
      </c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59" t="s">
        <v>348</v>
      </c>
      <c r="AC51" s="360" t="s">
        <v>349</v>
      </c>
      <c r="AD51" s="360"/>
      <c r="AE51" s="360"/>
      <c r="AF51" s="360"/>
      <c r="AG51" s="360"/>
      <c r="AH51" s="360"/>
      <c r="AI51" s="360"/>
      <c r="AJ51" s="360"/>
      <c r="AK51" s="360"/>
      <c r="AL51" s="360"/>
      <c r="AM51" s="360"/>
      <c r="AN51" s="360"/>
      <c r="AO51" s="201"/>
      <c r="AP51" s="359" t="s">
        <v>350</v>
      </c>
      <c r="AQ51" s="360" t="s">
        <v>349</v>
      </c>
      <c r="AR51" s="360"/>
      <c r="AS51" s="360"/>
      <c r="AT51" s="360"/>
      <c r="AU51" s="360"/>
      <c r="AV51" s="360"/>
      <c r="AW51" s="360"/>
      <c r="AX51" s="360"/>
      <c r="AY51" s="360"/>
      <c r="AZ51" s="360"/>
      <c r="BA51" s="360"/>
      <c r="BB51" s="360"/>
      <c r="BC51" s="201"/>
      <c r="BD51" s="201"/>
      <c r="BE51" s="201"/>
      <c r="BF51" s="201"/>
      <c r="BG51" s="201"/>
      <c r="BH51" s="2"/>
      <c r="BI51" s="2"/>
      <c r="BJ51" s="2"/>
      <c r="BK51" s="2"/>
      <c r="BL51" s="2"/>
      <c r="BM51" s="2"/>
    </row>
    <row r="52" spans="1:65" ht="16.7" customHeight="1">
      <c r="A52" s="359"/>
      <c r="B52" s="279">
        <v>1</v>
      </c>
      <c r="C52" s="279">
        <v>2</v>
      </c>
      <c r="D52" s="279">
        <v>3</v>
      </c>
      <c r="E52" s="279">
        <v>4</v>
      </c>
      <c r="F52" s="279">
        <v>5</v>
      </c>
      <c r="G52" s="279">
        <v>6</v>
      </c>
      <c r="H52" s="279">
        <v>7</v>
      </c>
      <c r="I52" s="279">
        <v>8</v>
      </c>
      <c r="J52" s="279">
        <v>9</v>
      </c>
      <c r="K52" s="279">
        <v>10</v>
      </c>
      <c r="L52" s="279">
        <v>11</v>
      </c>
      <c r="M52" s="279">
        <v>12</v>
      </c>
      <c r="N52" s="201"/>
      <c r="O52" s="359"/>
      <c r="P52" s="279">
        <v>1</v>
      </c>
      <c r="Q52" s="279">
        <v>2</v>
      </c>
      <c r="R52" s="279">
        <v>3</v>
      </c>
      <c r="S52" s="279">
        <v>4</v>
      </c>
      <c r="T52" s="279">
        <v>5</v>
      </c>
      <c r="U52" s="279">
        <v>6</v>
      </c>
      <c r="V52" s="279">
        <v>7</v>
      </c>
      <c r="W52" s="279">
        <v>8</v>
      </c>
      <c r="X52" s="279">
        <v>9</v>
      </c>
      <c r="Y52" s="279">
        <v>10</v>
      </c>
      <c r="Z52" s="279">
        <v>11</v>
      </c>
      <c r="AA52" s="279">
        <v>12</v>
      </c>
      <c r="AB52" s="359"/>
      <c r="AC52" s="301">
        <v>1</v>
      </c>
      <c r="AD52" s="301">
        <v>2</v>
      </c>
      <c r="AE52" s="301">
        <v>3</v>
      </c>
      <c r="AF52" s="301">
        <v>4</v>
      </c>
      <c r="AG52" s="301">
        <v>5</v>
      </c>
      <c r="AH52" s="301">
        <v>6</v>
      </c>
      <c r="AI52" s="301">
        <v>7</v>
      </c>
      <c r="AJ52" s="301">
        <v>8</v>
      </c>
      <c r="AK52" s="301">
        <v>9</v>
      </c>
      <c r="AL52" s="301">
        <v>10</v>
      </c>
      <c r="AM52" s="301">
        <v>11</v>
      </c>
      <c r="AN52" s="301">
        <v>12</v>
      </c>
      <c r="AO52" s="201"/>
      <c r="AP52" s="359"/>
      <c r="AQ52" s="279">
        <v>1</v>
      </c>
      <c r="AR52" s="279">
        <v>2</v>
      </c>
      <c r="AS52" s="279">
        <v>3</v>
      </c>
      <c r="AT52" s="279">
        <v>4</v>
      </c>
      <c r="AU52" s="279">
        <v>5</v>
      </c>
      <c r="AV52" s="279">
        <v>6</v>
      </c>
      <c r="AW52" s="279">
        <v>7</v>
      </c>
      <c r="AX52" s="279">
        <v>8</v>
      </c>
      <c r="AY52" s="279">
        <v>9</v>
      </c>
      <c r="AZ52" s="279">
        <v>10</v>
      </c>
      <c r="BA52" s="279">
        <v>11</v>
      </c>
      <c r="BB52" s="279">
        <v>12</v>
      </c>
      <c r="BC52" s="201"/>
      <c r="BD52" s="201"/>
      <c r="BE52" s="201"/>
      <c r="BF52" s="201"/>
      <c r="BG52" s="201"/>
      <c r="BH52" s="2"/>
      <c r="BI52" s="2"/>
      <c r="BJ52" s="2"/>
      <c r="BK52" s="2"/>
      <c r="BL52" s="2"/>
      <c r="BM52" s="2"/>
    </row>
    <row r="53" spans="1:65" ht="16.7" customHeight="1">
      <c r="A53" s="280">
        <v>1</v>
      </c>
      <c r="B53" s="281">
        <v>-15</v>
      </c>
      <c r="C53" s="282">
        <v>-17.0833333333333</v>
      </c>
      <c r="D53" s="282">
        <v>-16.5416666666667</v>
      </c>
      <c r="E53" s="282">
        <v>-16</v>
      </c>
      <c r="F53" s="282">
        <v>-20.6666666666667</v>
      </c>
      <c r="G53" s="282">
        <v>-20</v>
      </c>
      <c r="H53" s="282">
        <v>-14.125</v>
      </c>
      <c r="I53" s="282">
        <v>-25.1472916666667</v>
      </c>
      <c r="J53" s="282">
        <v>-18.0737916666667</v>
      </c>
      <c r="K53" s="282">
        <v>-19.8935416666667</v>
      </c>
      <c r="L53" s="282">
        <v>-17.014541666666702</v>
      </c>
      <c r="M53" s="283">
        <v>-17</v>
      </c>
      <c r="N53" s="201"/>
      <c r="O53" s="280">
        <v>1</v>
      </c>
      <c r="P53" s="281">
        <v>154.541666666667</v>
      </c>
      <c r="Q53" s="282">
        <v>154</v>
      </c>
      <c r="R53" s="282">
        <v>156</v>
      </c>
      <c r="S53" s="282">
        <v>153.333333333333</v>
      </c>
      <c r="T53" s="282">
        <v>147</v>
      </c>
      <c r="U53" s="282">
        <v>148</v>
      </c>
      <c r="V53" s="282">
        <v>156.791666666667</v>
      </c>
      <c r="W53" s="282">
        <v>144.49424999999999</v>
      </c>
      <c r="X53" s="282">
        <v>151.37120833333299</v>
      </c>
      <c r="Y53" s="282">
        <v>149.46041666666699</v>
      </c>
      <c r="Z53" s="282">
        <v>153.17545833333301</v>
      </c>
      <c r="AA53" s="283">
        <v>152.708333333333</v>
      </c>
      <c r="AB53" s="280">
        <v>1</v>
      </c>
      <c r="AC53" s="281">
        <v>-17</v>
      </c>
      <c r="AD53" s="282">
        <v>-18</v>
      </c>
      <c r="AE53" s="282">
        <v>-16</v>
      </c>
      <c r="AF53" s="282">
        <v>-15.625</v>
      </c>
      <c r="AG53" s="282">
        <v>-22.25</v>
      </c>
      <c r="AH53" s="282">
        <v>-23.1666666666667</v>
      </c>
      <c r="AI53" s="282">
        <v>-15.5416666666667</v>
      </c>
      <c r="AJ53" s="282">
        <v>-30.70825</v>
      </c>
      <c r="AK53" s="282">
        <v>-22.464749999999999</v>
      </c>
      <c r="AL53" s="282">
        <v>-25.417000000000002</v>
      </c>
      <c r="AM53" s="282">
        <v>-22.5460833333333</v>
      </c>
      <c r="AN53" s="283">
        <v>-22.0416666666667</v>
      </c>
      <c r="AO53" s="201"/>
      <c r="AP53" s="280">
        <v>1</v>
      </c>
      <c r="AQ53" s="281">
        <v>138</v>
      </c>
      <c r="AR53" s="282">
        <v>135.916666666667</v>
      </c>
      <c r="AS53" s="282">
        <v>138</v>
      </c>
      <c r="AT53" s="282">
        <v>136.541666666667</v>
      </c>
      <c r="AU53" s="282">
        <v>130.458333333333</v>
      </c>
      <c r="AV53" s="282">
        <v>133.458333333333</v>
      </c>
      <c r="AW53" s="282">
        <v>142.083333333333</v>
      </c>
      <c r="AX53" s="302">
        <v>127.43304166666699</v>
      </c>
      <c r="AY53" s="282">
        <v>131.33687499999999</v>
      </c>
      <c r="AZ53" s="302">
        <v>128.220583333333</v>
      </c>
      <c r="BA53" s="302">
        <v>133.68754166666699</v>
      </c>
      <c r="BB53" s="283">
        <v>129.125</v>
      </c>
      <c r="BC53" s="201"/>
      <c r="BD53" s="201"/>
      <c r="BE53" s="201"/>
      <c r="BF53" s="201"/>
      <c r="BG53" s="201"/>
      <c r="BH53" s="2"/>
      <c r="BI53" s="2"/>
      <c r="BJ53" s="2"/>
      <c r="BK53" s="2"/>
      <c r="BL53" s="2"/>
      <c r="BM53" s="2"/>
    </row>
    <row r="54" spans="1:65" ht="16.7" customHeight="1">
      <c r="A54" s="284">
        <v>2</v>
      </c>
      <c r="B54" s="285">
        <v>-15</v>
      </c>
      <c r="C54" s="286">
        <v>-17.9583333333333</v>
      </c>
      <c r="D54" s="286">
        <v>-17</v>
      </c>
      <c r="E54" s="286">
        <v>-16.3333333333333</v>
      </c>
      <c r="F54" s="286">
        <v>-20.4166666666667</v>
      </c>
      <c r="G54" s="286">
        <v>-20</v>
      </c>
      <c r="H54" s="286">
        <v>-13.632208333333301</v>
      </c>
      <c r="I54" s="286">
        <v>-25.990874999999999</v>
      </c>
      <c r="J54" s="286">
        <v>-18.401208333333301</v>
      </c>
      <c r="K54" s="286">
        <v>-19.946916666666699</v>
      </c>
      <c r="L54" s="286">
        <v>-16.817250000000001</v>
      </c>
      <c r="M54" s="287">
        <v>-17</v>
      </c>
      <c r="N54" s="201"/>
      <c r="O54" s="284">
        <v>2</v>
      </c>
      <c r="P54" s="285">
        <v>154</v>
      </c>
      <c r="Q54" s="286">
        <v>154</v>
      </c>
      <c r="R54" s="286">
        <v>156</v>
      </c>
      <c r="S54" s="286">
        <v>153</v>
      </c>
      <c r="T54" s="286">
        <v>147</v>
      </c>
      <c r="U54" s="286">
        <v>147.958333333333</v>
      </c>
      <c r="V54" s="286">
        <v>157.38887500000001</v>
      </c>
      <c r="W54" s="286">
        <v>144.01116666666701</v>
      </c>
      <c r="X54" s="286">
        <v>151.21145833333301</v>
      </c>
      <c r="Y54" s="286">
        <v>149.25595833333301</v>
      </c>
      <c r="Z54" s="286">
        <v>153.26262500000001</v>
      </c>
      <c r="AA54" s="287">
        <v>152.125</v>
      </c>
      <c r="AB54" s="284">
        <v>2</v>
      </c>
      <c r="AC54" s="285">
        <v>-17</v>
      </c>
      <c r="AD54" s="286">
        <v>-18</v>
      </c>
      <c r="AE54" s="286">
        <v>-16</v>
      </c>
      <c r="AF54" s="286">
        <v>-16</v>
      </c>
      <c r="AG54" s="286">
        <v>-21.7083333333333</v>
      </c>
      <c r="AH54" s="286">
        <v>-23</v>
      </c>
      <c r="AI54" s="286">
        <v>-15.2270416666667</v>
      </c>
      <c r="AJ54" s="286">
        <v>-32.543791666666699</v>
      </c>
      <c r="AK54" s="286">
        <v>-22.738416666666701</v>
      </c>
      <c r="AL54" s="286">
        <v>-25.604708333333299</v>
      </c>
      <c r="AM54" s="286">
        <v>-22.516291666666699</v>
      </c>
      <c r="AN54" s="287">
        <v>-22.5416666666667</v>
      </c>
      <c r="AO54" s="201"/>
      <c r="AP54" s="284">
        <v>2</v>
      </c>
      <c r="AQ54" s="285">
        <v>138</v>
      </c>
      <c r="AR54" s="286">
        <v>136</v>
      </c>
      <c r="AS54" s="286">
        <v>138</v>
      </c>
      <c r="AT54" s="286">
        <v>136.583333333333</v>
      </c>
      <c r="AU54" s="286">
        <v>130.875</v>
      </c>
      <c r="AV54" s="286">
        <v>133.791666666667</v>
      </c>
      <c r="AW54" s="286">
        <v>143.06016666666699</v>
      </c>
      <c r="AX54" s="302">
        <v>126.949041666667</v>
      </c>
      <c r="AY54" s="286">
        <v>131.17591666666701</v>
      </c>
      <c r="AZ54" s="302">
        <v>128.535416666667</v>
      </c>
      <c r="BA54" s="302">
        <v>133.19504166666701</v>
      </c>
      <c r="BB54" s="287">
        <v>129.666666666667</v>
      </c>
      <c r="BC54" s="201"/>
      <c r="BD54" s="201"/>
      <c r="BE54" s="201"/>
      <c r="BF54" s="201"/>
      <c r="BG54" s="201"/>
      <c r="BH54" s="2"/>
      <c r="BI54" s="2"/>
      <c r="BJ54" s="2"/>
      <c r="BK54" s="2"/>
      <c r="BL54" s="2"/>
      <c r="BM54" s="2"/>
    </row>
    <row r="55" spans="1:65" ht="16.7" customHeight="1">
      <c r="A55" s="284">
        <v>3</v>
      </c>
      <c r="B55" s="285">
        <v>-15</v>
      </c>
      <c r="C55" s="286">
        <v>-18</v>
      </c>
      <c r="D55" s="286">
        <v>-17</v>
      </c>
      <c r="E55" s="286">
        <v>-16.5</v>
      </c>
      <c r="F55" s="286">
        <v>-21</v>
      </c>
      <c r="G55" s="286">
        <v>-20</v>
      </c>
      <c r="H55" s="286">
        <v>-14.175416666666701</v>
      </c>
      <c r="I55" s="286">
        <v>-26.610541666666698</v>
      </c>
      <c r="J55" s="286">
        <v>-18.718958333333301</v>
      </c>
      <c r="K55" s="286">
        <v>-19.8816666666667</v>
      </c>
      <c r="L55" s="286">
        <v>-16.267624999999999</v>
      </c>
      <c r="M55" s="287">
        <v>-16.5833333333333</v>
      </c>
      <c r="N55" s="201"/>
      <c r="O55" s="284">
        <v>3</v>
      </c>
      <c r="P55" s="285">
        <v>154</v>
      </c>
      <c r="Q55" s="286">
        <v>154.333333333333</v>
      </c>
      <c r="R55" s="286">
        <v>156</v>
      </c>
      <c r="S55" s="286">
        <v>153</v>
      </c>
      <c r="T55" s="286">
        <v>147</v>
      </c>
      <c r="U55" s="286">
        <v>148</v>
      </c>
      <c r="V55" s="286">
        <v>156.865833333333</v>
      </c>
      <c r="W55" s="286">
        <v>143.48095833333301</v>
      </c>
      <c r="X55" s="286">
        <v>150.90745833333301</v>
      </c>
      <c r="Y55" s="286">
        <v>149.07487499999999</v>
      </c>
      <c r="Z55" s="286">
        <v>153.78104166666699</v>
      </c>
      <c r="AA55" s="287">
        <v>152.208333333333</v>
      </c>
      <c r="AB55" s="284">
        <v>3</v>
      </c>
      <c r="AC55" s="285">
        <v>-17.125</v>
      </c>
      <c r="AD55" s="286">
        <v>-18</v>
      </c>
      <c r="AE55" s="286">
        <v>-16.0416666666667</v>
      </c>
      <c r="AF55" s="286">
        <v>-16</v>
      </c>
      <c r="AG55" s="286">
        <v>-22</v>
      </c>
      <c r="AH55" s="286">
        <v>-23.125</v>
      </c>
      <c r="AI55" s="286">
        <v>-15.732374999999999</v>
      </c>
      <c r="AJ55" s="286">
        <v>-34.389458333333302</v>
      </c>
      <c r="AK55" s="286">
        <v>-23.041208333333302</v>
      </c>
      <c r="AL55" s="286">
        <v>-25.698208333333302</v>
      </c>
      <c r="AM55" s="286">
        <v>-22.402833333333302</v>
      </c>
      <c r="AN55" s="287">
        <v>-23</v>
      </c>
      <c r="AO55" s="201"/>
      <c r="AP55" s="284">
        <v>3</v>
      </c>
      <c r="AQ55" s="285">
        <v>137.333333333333</v>
      </c>
      <c r="AR55" s="286">
        <v>136</v>
      </c>
      <c r="AS55" s="286">
        <v>138</v>
      </c>
      <c r="AT55" s="286">
        <v>136.125</v>
      </c>
      <c r="AU55" s="286">
        <v>130.583333333333</v>
      </c>
      <c r="AV55" s="286">
        <v>134.583333333333</v>
      </c>
      <c r="AW55" s="286">
        <v>142.67520833333299</v>
      </c>
      <c r="AX55" s="302">
        <v>126.703708333333</v>
      </c>
      <c r="AY55" s="286">
        <v>130.72833333333301</v>
      </c>
      <c r="AZ55" s="302">
        <v>128.85912500000001</v>
      </c>
      <c r="BA55" s="302">
        <v>134.46741666666699</v>
      </c>
      <c r="BB55" s="287">
        <v>130.041666666667</v>
      </c>
      <c r="BC55" s="201"/>
      <c r="BD55" s="201"/>
      <c r="BE55" s="201"/>
      <c r="BF55" s="201"/>
      <c r="BG55" s="201"/>
      <c r="BH55" s="2"/>
      <c r="BI55" s="2"/>
      <c r="BJ55" s="2"/>
      <c r="BK55" s="2"/>
      <c r="BL55" s="2"/>
      <c r="BM55" s="2"/>
    </row>
    <row r="56" spans="1:65" ht="16.7" customHeight="1">
      <c r="A56" s="284">
        <v>4</v>
      </c>
      <c r="B56" s="285">
        <v>-15.3333333333333</v>
      </c>
      <c r="C56" s="286">
        <v>-18</v>
      </c>
      <c r="D56" s="286">
        <v>-17</v>
      </c>
      <c r="E56" s="286">
        <v>-17</v>
      </c>
      <c r="F56" s="286">
        <v>-20.9583333333333</v>
      </c>
      <c r="G56" s="286">
        <v>-20.6666666666667</v>
      </c>
      <c r="H56" s="286">
        <v>-14.3556666666667</v>
      </c>
      <c r="I56" s="286">
        <v>-27.222083333333298</v>
      </c>
      <c r="J56" s="286">
        <v>-19.003916666666701</v>
      </c>
      <c r="K56" s="286">
        <v>-19.93375</v>
      </c>
      <c r="L56" s="286">
        <v>-16.75</v>
      </c>
      <c r="M56" s="287">
        <v>-16.2083333333333</v>
      </c>
      <c r="N56" s="201"/>
      <c r="O56" s="284">
        <v>4</v>
      </c>
      <c r="P56" s="285">
        <v>154</v>
      </c>
      <c r="Q56" s="286">
        <v>154.375</v>
      </c>
      <c r="R56" s="286">
        <v>156</v>
      </c>
      <c r="S56" s="286">
        <v>152.75</v>
      </c>
      <c r="T56" s="286">
        <v>147</v>
      </c>
      <c r="U56" s="286">
        <v>147.75</v>
      </c>
      <c r="V56" s="286">
        <v>156.59179166666701</v>
      </c>
      <c r="W56" s="286">
        <v>143.026375</v>
      </c>
      <c r="X56" s="286">
        <v>150.632375</v>
      </c>
      <c r="Y56" s="286">
        <v>149.028875</v>
      </c>
      <c r="Z56" s="286">
        <v>154</v>
      </c>
      <c r="AA56" s="287">
        <v>152.541666666667</v>
      </c>
      <c r="AB56" s="284">
        <v>4</v>
      </c>
      <c r="AC56" s="285">
        <v>-17.125</v>
      </c>
      <c r="AD56" s="286">
        <v>-18</v>
      </c>
      <c r="AE56" s="286">
        <v>-16.2916666666667</v>
      </c>
      <c r="AF56" s="286">
        <v>-16.1666666666667</v>
      </c>
      <c r="AG56" s="286">
        <v>-22</v>
      </c>
      <c r="AH56" s="286">
        <v>-23.8333333333333</v>
      </c>
      <c r="AI56" s="286">
        <v>-16.064416666666698</v>
      </c>
      <c r="AJ56" s="286">
        <v>-35.886749999999999</v>
      </c>
      <c r="AK56" s="286">
        <v>-23.418458333333302</v>
      </c>
      <c r="AL56" s="286">
        <v>-25.9404166666667</v>
      </c>
      <c r="AM56" s="286">
        <v>-23</v>
      </c>
      <c r="AN56" s="287">
        <v>-22.4583333333333</v>
      </c>
      <c r="AO56" s="201"/>
      <c r="AP56" s="284">
        <v>4</v>
      </c>
      <c r="AQ56" s="285">
        <v>137</v>
      </c>
      <c r="AR56" s="286">
        <v>136</v>
      </c>
      <c r="AS56" s="286">
        <v>138</v>
      </c>
      <c r="AT56" s="286">
        <v>136.083333333333</v>
      </c>
      <c r="AU56" s="286">
        <v>130.083333333333</v>
      </c>
      <c r="AV56" s="286">
        <v>135.166666666667</v>
      </c>
      <c r="AW56" s="286">
        <v>142.526708333333</v>
      </c>
      <c r="AX56" s="302">
        <v>126.53149999999999</v>
      </c>
      <c r="AY56" s="286">
        <v>130.59375</v>
      </c>
      <c r="AZ56" s="302">
        <v>129.4545</v>
      </c>
      <c r="BA56" s="302">
        <v>134.833333333333</v>
      </c>
      <c r="BB56" s="287">
        <v>129.833333333333</v>
      </c>
      <c r="BC56" s="201"/>
      <c r="BD56" s="201"/>
      <c r="BE56" s="201"/>
      <c r="BF56" s="201"/>
      <c r="BG56" s="201"/>
      <c r="BH56" s="2"/>
      <c r="BI56" s="2"/>
      <c r="BJ56" s="2"/>
      <c r="BK56" s="2"/>
      <c r="BL56" s="2"/>
      <c r="BM56" s="2"/>
    </row>
    <row r="57" spans="1:65" ht="16.7" customHeight="1">
      <c r="A57" s="284">
        <v>5</v>
      </c>
      <c r="B57" s="285">
        <v>-15</v>
      </c>
      <c r="C57" s="286">
        <v>-17.5833333333333</v>
      </c>
      <c r="D57" s="286">
        <v>-17</v>
      </c>
      <c r="E57" s="286">
        <v>-17</v>
      </c>
      <c r="F57" s="286">
        <v>-21</v>
      </c>
      <c r="G57" s="286">
        <v>-21.2083333333333</v>
      </c>
      <c r="H57" s="286">
        <v>-14.9932916666667</v>
      </c>
      <c r="I57" s="286">
        <v>-27.468833333333301</v>
      </c>
      <c r="J57" s="286">
        <v>-19.244666666666699</v>
      </c>
      <c r="K57" s="286">
        <v>-20.043875</v>
      </c>
      <c r="L57" s="286">
        <v>-17</v>
      </c>
      <c r="M57" s="287">
        <v>-16.6666666666667</v>
      </c>
      <c r="N57" s="201"/>
      <c r="O57" s="284">
        <v>5</v>
      </c>
      <c r="P57" s="285">
        <v>154</v>
      </c>
      <c r="Q57" s="286">
        <v>154.916666666667</v>
      </c>
      <c r="R57" s="286">
        <v>155.333333333333</v>
      </c>
      <c r="S57" s="286">
        <v>152.041666666667</v>
      </c>
      <c r="T57" s="286">
        <v>147</v>
      </c>
      <c r="U57" s="286">
        <v>147</v>
      </c>
      <c r="V57" s="286">
        <v>156.01362499999999</v>
      </c>
      <c r="W57" s="286">
        <v>142.47825</v>
      </c>
      <c r="X57" s="286">
        <v>150.378041666667</v>
      </c>
      <c r="Y57" s="286">
        <v>148.86879166666699</v>
      </c>
      <c r="Z57" s="286">
        <v>153.625</v>
      </c>
      <c r="AA57" s="287">
        <v>153</v>
      </c>
      <c r="AB57" s="284">
        <v>5</v>
      </c>
      <c r="AC57" s="285">
        <v>-17</v>
      </c>
      <c r="AD57" s="286">
        <v>-18</v>
      </c>
      <c r="AE57" s="286">
        <v>-16.625</v>
      </c>
      <c r="AF57" s="286">
        <v>-16.375</v>
      </c>
      <c r="AG57" s="286">
        <v>-22</v>
      </c>
      <c r="AH57" s="286">
        <v>-24.5</v>
      </c>
      <c r="AI57" s="286">
        <v>-16.6294583333333</v>
      </c>
      <c r="AJ57" s="286">
        <v>-37.240250000000003</v>
      </c>
      <c r="AK57" s="286">
        <v>-23.639791666666699</v>
      </c>
      <c r="AL57" s="286">
        <v>-25.9970416666667</v>
      </c>
      <c r="AM57" s="286">
        <v>-23</v>
      </c>
      <c r="AN57" s="287">
        <v>-21.8333333333333</v>
      </c>
      <c r="AO57" s="201"/>
      <c r="AP57" s="284">
        <v>5</v>
      </c>
      <c r="AQ57" s="285">
        <v>137</v>
      </c>
      <c r="AR57" s="286">
        <v>136</v>
      </c>
      <c r="AS57" s="286">
        <v>137.458333333333</v>
      </c>
      <c r="AT57" s="286">
        <v>136</v>
      </c>
      <c r="AU57" s="286">
        <v>130</v>
      </c>
      <c r="AV57" s="286">
        <v>134.958333333333</v>
      </c>
      <c r="AW57" s="286">
        <v>142.36691666666701</v>
      </c>
      <c r="AX57" s="302">
        <v>126.14879166666699</v>
      </c>
      <c r="AY57" s="286">
        <v>130.55745833333299</v>
      </c>
      <c r="AZ57" s="302">
        <v>129.256541666667</v>
      </c>
      <c r="BA57" s="302">
        <v>133.791666666667</v>
      </c>
      <c r="BB57" s="287">
        <v>129.583333333333</v>
      </c>
      <c r="BC57" s="201"/>
      <c r="BD57" s="201"/>
      <c r="BE57" s="201"/>
      <c r="BF57" s="201"/>
      <c r="BG57" s="201"/>
      <c r="BH57" s="2"/>
      <c r="BI57" s="2"/>
      <c r="BJ57" s="2"/>
      <c r="BK57" s="2"/>
      <c r="BL57" s="2"/>
      <c r="BM57" s="2"/>
    </row>
    <row r="58" spans="1:65" ht="16.7" customHeight="1">
      <c r="A58" s="284">
        <v>6</v>
      </c>
      <c r="B58" s="285">
        <v>-15.1666666666667</v>
      </c>
      <c r="C58" s="286">
        <v>-17</v>
      </c>
      <c r="D58" s="286">
        <v>-17</v>
      </c>
      <c r="E58" s="286">
        <v>-17</v>
      </c>
      <c r="F58" s="286">
        <v>-21</v>
      </c>
      <c r="G58" s="286">
        <v>-20.3333333333333</v>
      </c>
      <c r="H58" s="286">
        <v>-15.5657083333333</v>
      </c>
      <c r="I58" s="286">
        <v>-27.7277083333333</v>
      </c>
      <c r="J58" s="286">
        <v>-19.4255833333333</v>
      </c>
      <c r="K58" s="286">
        <v>-20.198125000000001</v>
      </c>
      <c r="L58" s="286">
        <v>-17</v>
      </c>
      <c r="M58" s="287">
        <v>-16</v>
      </c>
      <c r="N58" s="201"/>
      <c r="O58" s="284">
        <v>6</v>
      </c>
      <c r="P58" s="285">
        <v>154</v>
      </c>
      <c r="Q58" s="286">
        <v>155</v>
      </c>
      <c r="R58" s="286">
        <v>155.041666666667</v>
      </c>
      <c r="S58" s="286">
        <v>152.041666666667</v>
      </c>
      <c r="T58" s="286">
        <v>146.916666666667</v>
      </c>
      <c r="U58" s="286">
        <v>147.375</v>
      </c>
      <c r="V58" s="286">
        <v>155.357791666667</v>
      </c>
      <c r="W58" s="286">
        <v>141.954041666667</v>
      </c>
      <c r="X58" s="286">
        <v>150.16120833333301</v>
      </c>
      <c r="Y58" s="286">
        <v>148.61349999999999</v>
      </c>
      <c r="Z58" s="286">
        <v>153.125</v>
      </c>
      <c r="AA58" s="287">
        <v>153</v>
      </c>
      <c r="AB58" s="284">
        <v>6</v>
      </c>
      <c r="AC58" s="285">
        <v>-17.4166666666667</v>
      </c>
      <c r="AD58" s="286">
        <v>-18</v>
      </c>
      <c r="AE58" s="286">
        <v>-17</v>
      </c>
      <c r="AF58" s="286">
        <v>-16.0416666666667</v>
      </c>
      <c r="AG58" s="286">
        <v>-22.4166666666667</v>
      </c>
      <c r="AH58" s="286">
        <v>-23.375</v>
      </c>
      <c r="AI58" s="286">
        <v>-17.250875000000001</v>
      </c>
      <c r="AJ58" s="286">
        <v>-38.536499999999997</v>
      </c>
      <c r="AK58" s="286">
        <v>-23.8772916666667</v>
      </c>
      <c r="AL58" s="286">
        <v>-26.247333333333302</v>
      </c>
      <c r="AM58" s="286">
        <v>-22.7916666666667</v>
      </c>
      <c r="AN58" s="287">
        <v>-22</v>
      </c>
      <c r="AO58" s="201"/>
      <c r="AP58" s="284">
        <v>6</v>
      </c>
      <c r="AQ58" s="285">
        <v>137</v>
      </c>
      <c r="AR58" s="286">
        <v>136</v>
      </c>
      <c r="AS58" s="286">
        <v>137.041666666667</v>
      </c>
      <c r="AT58" s="286">
        <v>136</v>
      </c>
      <c r="AU58" s="286">
        <v>130</v>
      </c>
      <c r="AV58" s="286">
        <v>135.666666666667</v>
      </c>
      <c r="AW58" s="286">
        <v>141.87995833333301</v>
      </c>
      <c r="AX58" s="302">
        <v>125.53775</v>
      </c>
      <c r="AY58" s="286">
        <v>130.31220833333299</v>
      </c>
      <c r="AZ58" s="302">
        <v>128.645958333333</v>
      </c>
      <c r="BA58" s="302">
        <v>133.083333333333</v>
      </c>
      <c r="BB58" s="287">
        <v>130.083333333333</v>
      </c>
      <c r="BC58" s="201"/>
      <c r="BD58" s="201"/>
      <c r="BE58" s="201"/>
      <c r="BF58" s="201"/>
      <c r="BG58" s="201"/>
      <c r="BH58" s="2"/>
      <c r="BI58" s="2"/>
      <c r="BJ58" s="2"/>
      <c r="BK58" s="2"/>
      <c r="BL58" s="2"/>
      <c r="BM58" s="2"/>
    </row>
    <row r="59" spans="1:65" ht="16.7" customHeight="1">
      <c r="A59" s="284">
        <v>7</v>
      </c>
      <c r="B59" s="285">
        <v>-14.8333333333333</v>
      </c>
      <c r="C59" s="286">
        <v>-17.4583333333333</v>
      </c>
      <c r="D59" s="286">
        <v>-17.1666666666667</v>
      </c>
      <c r="E59" s="286">
        <v>-16.7083333333333</v>
      </c>
      <c r="F59" s="286">
        <v>-21.0833333333333</v>
      </c>
      <c r="G59" s="286">
        <v>-18.8333333333333</v>
      </c>
      <c r="H59" s="286">
        <v>-16.150749999999999</v>
      </c>
      <c r="I59" s="286">
        <v>-28.716666666666701</v>
      </c>
      <c r="J59" s="286">
        <v>-19.726333333333301</v>
      </c>
      <c r="K59" s="286">
        <v>-20.3184583333333</v>
      </c>
      <c r="L59" s="286">
        <v>-16.8333333333333</v>
      </c>
      <c r="M59" s="287">
        <v>-16</v>
      </c>
      <c r="N59" s="201"/>
      <c r="O59" s="284">
        <v>7</v>
      </c>
      <c r="P59" s="285">
        <v>154.375</v>
      </c>
      <c r="Q59" s="286">
        <v>155</v>
      </c>
      <c r="R59" s="286">
        <v>155</v>
      </c>
      <c r="S59" s="286">
        <v>152.416666666667</v>
      </c>
      <c r="T59" s="286">
        <v>146</v>
      </c>
      <c r="U59" s="286">
        <v>148</v>
      </c>
      <c r="V59" s="286">
        <v>154.71825000000001</v>
      </c>
      <c r="W59" s="286">
        <v>141.52508333333299</v>
      </c>
      <c r="X59" s="286">
        <v>149.93825000000001</v>
      </c>
      <c r="Y59" s="286">
        <v>148.477125</v>
      </c>
      <c r="Z59" s="286">
        <v>154</v>
      </c>
      <c r="AA59" s="287">
        <v>153.041666666667</v>
      </c>
      <c r="AB59" s="284">
        <v>7</v>
      </c>
      <c r="AC59" s="285">
        <v>-17.125</v>
      </c>
      <c r="AD59" s="286">
        <v>-18</v>
      </c>
      <c r="AE59" s="286">
        <v>-17</v>
      </c>
      <c r="AF59" s="286">
        <v>-16.25</v>
      </c>
      <c r="AG59" s="286">
        <v>-22.7083333333333</v>
      </c>
      <c r="AH59" s="286">
        <v>-22.5</v>
      </c>
      <c r="AI59" s="286">
        <v>-17.800374999999999</v>
      </c>
      <c r="AJ59" s="286">
        <v>-39.639749999999999</v>
      </c>
      <c r="AK59" s="286">
        <v>-24.279</v>
      </c>
      <c r="AL59" s="286">
        <v>-26.495374999999999</v>
      </c>
      <c r="AM59" s="286">
        <v>-22</v>
      </c>
      <c r="AN59" s="287">
        <v>-21.125</v>
      </c>
      <c r="AO59" s="201"/>
      <c r="AP59" s="284">
        <v>7</v>
      </c>
      <c r="AQ59" s="285">
        <v>137.375</v>
      </c>
      <c r="AR59" s="286">
        <v>136</v>
      </c>
      <c r="AS59" s="286">
        <v>137</v>
      </c>
      <c r="AT59" s="286">
        <v>136</v>
      </c>
      <c r="AU59" s="286">
        <v>129.833333333333</v>
      </c>
      <c r="AV59" s="286">
        <v>136.708333333333</v>
      </c>
      <c r="AW59" s="286">
        <v>141.71174999999999</v>
      </c>
      <c r="AX59" s="302">
        <v>124.81699999999999</v>
      </c>
      <c r="AY59" s="286">
        <v>130.16037499999999</v>
      </c>
      <c r="AZ59" s="302">
        <v>128.80562499999999</v>
      </c>
      <c r="BA59" s="302">
        <v>133.083333333333</v>
      </c>
      <c r="BB59" s="287">
        <v>130.041666666667</v>
      </c>
      <c r="BC59" s="201"/>
      <c r="BD59" s="201"/>
      <c r="BE59" s="201"/>
      <c r="BF59" s="201"/>
      <c r="BG59" s="201"/>
      <c r="BH59" s="2"/>
      <c r="BI59" s="2"/>
      <c r="BJ59" s="2"/>
      <c r="BK59" s="2"/>
      <c r="BL59" s="2"/>
      <c r="BM59" s="2"/>
    </row>
    <row r="60" spans="1:65" ht="16.7" customHeight="1">
      <c r="A60" s="284">
        <v>8</v>
      </c>
      <c r="B60" s="285">
        <v>-13.3333333333333</v>
      </c>
      <c r="C60" s="286">
        <v>-17.125</v>
      </c>
      <c r="D60" s="286">
        <v>-17</v>
      </c>
      <c r="E60" s="286">
        <v>-15.9166666666667</v>
      </c>
      <c r="F60" s="286">
        <v>-20.0416666666667</v>
      </c>
      <c r="G60" s="286">
        <v>-18.7916666666667</v>
      </c>
      <c r="H60" s="286">
        <v>-16.608125000000001</v>
      </c>
      <c r="I60" s="286">
        <v>-29.335125000000001</v>
      </c>
      <c r="J60" s="286">
        <v>-19.873125000000002</v>
      </c>
      <c r="K60" s="286">
        <v>-19.8847083333333</v>
      </c>
      <c r="L60" s="286">
        <v>-16.9166666666667</v>
      </c>
      <c r="M60" s="287">
        <v>-16</v>
      </c>
      <c r="N60" s="201"/>
      <c r="O60" s="284">
        <v>8</v>
      </c>
      <c r="P60" s="285">
        <v>155.791666666667</v>
      </c>
      <c r="Q60" s="286">
        <v>155</v>
      </c>
      <c r="R60" s="286">
        <v>155</v>
      </c>
      <c r="S60" s="286">
        <v>153</v>
      </c>
      <c r="T60" s="286">
        <v>147</v>
      </c>
      <c r="U60" s="286">
        <v>148.5</v>
      </c>
      <c r="V60" s="286">
        <v>154.12266666666699</v>
      </c>
      <c r="W60" s="286">
        <v>141.180708333333</v>
      </c>
      <c r="X60" s="286">
        <v>149.67837499999999</v>
      </c>
      <c r="Y60" s="286">
        <v>148.55295833333301</v>
      </c>
      <c r="Z60" s="286">
        <v>154</v>
      </c>
      <c r="AA60" s="287">
        <v>153.041666666667</v>
      </c>
      <c r="AB60" s="284">
        <v>8</v>
      </c>
      <c r="AC60" s="285">
        <v>-16</v>
      </c>
      <c r="AD60" s="286">
        <v>-18</v>
      </c>
      <c r="AE60" s="286">
        <v>-16.4166666666667</v>
      </c>
      <c r="AF60" s="286">
        <v>-16.25</v>
      </c>
      <c r="AG60" s="286">
        <v>-21.7916666666667</v>
      </c>
      <c r="AH60" s="286">
        <v>-22.5833333333333</v>
      </c>
      <c r="AI60" s="286">
        <v>-18.399125000000002</v>
      </c>
      <c r="AJ60" s="286">
        <v>-40.122166666666701</v>
      </c>
      <c r="AK60" s="286">
        <v>-24.598125</v>
      </c>
      <c r="AL60" s="286">
        <v>-26.206499999999998</v>
      </c>
      <c r="AM60" s="286">
        <v>-22</v>
      </c>
      <c r="AN60" s="287">
        <v>-21.1666666666667</v>
      </c>
      <c r="AO60" s="201"/>
      <c r="AP60" s="284">
        <v>8</v>
      </c>
      <c r="AQ60" s="285">
        <v>138.916666666667</v>
      </c>
      <c r="AR60" s="286">
        <v>136</v>
      </c>
      <c r="AS60" s="286">
        <v>137.041666666667</v>
      </c>
      <c r="AT60" s="286">
        <v>136.625</v>
      </c>
      <c r="AU60" s="286">
        <v>130</v>
      </c>
      <c r="AV60" s="286">
        <v>137.333333333333</v>
      </c>
      <c r="AW60" s="286">
        <v>141.398875</v>
      </c>
      <c r="AX60" s="302">
        <v>124.82141666666701</v>
      </c>
      <c r="AY60" s="286">
        <v>129.739375</v>
      </c>
      <c r="AZ60" s="302">
        <v>129.47558333333299</v>
      </c>
      <c r="BA60" s="302">
        <v>132.75</v>
      </c>
      <c r="BB60" s="287">
        <v>130.083333333333</v>
      </c>
      <c r="BC60" s="201"/>
      <c r="BD60" s="201"/>
      <c r="BE60" s="201"/>
      <c r="BF60" s="201"/>
      <c r="BG60" s="201"/>
      <c r="BH60" s="2"/>
      <c r="BI60" s="2"/>
      <c r="BJ60" s="2"/>
      <c r="BK60" s="2"/>
      <c r="BL60" s="2"/>
      <c r="BM60" s="2"/>
    </row>
    <row r="61" spans="1:65" ht="16.7" customHeight="1">
      <c r="A61" s="284">
        <v>9</v>
      </c>
      <c r="B61" s="285">
        <v>-13</v>
      </c>
      <c r="C61" s="286">
        <v>-17.9583333333333</v>
      </c>
      <c r="D61" s="286">
        <v>-17</v>
      </c>
      <c r="E61" s="286">
        <v>-16.6666666666667</v>
      </c>
      <c r="F61" s="286">
        <v>-20.125</v>
      </c>
      <c r="G61" s="286">
        <v>-18.0416666666667</v>
      </c>
      <c r="H61" s="286">
        <v>-17.067291666666701</v>
      </c>
      <c r="I61" s="286">
        <v>-29.489958333333298</v>
      </c>
      <c r="J61" s="286">
        <v>-19.650874999999999</v>
      </c>
      <c r="K61" s="286">
        <v>-19.254375</v>
      </c>
      <c r="L61" s="286">
        <v>-17</v>
      </c>
      <c r="M61" s="287">
        <v>-16</v>
      </c>
      <c r="N61" s="201"/>
      <c r="O61" s="284">
        <v>9</v>
      </c>
      <c r="P61" s="285">
        <v>156</v>
      </c>
      <c r="Q61" s="286">
        <v>155</v>
      </c>
      <c r="R61" s="286">
        <v>155</v>
      </c>
      <c r="S61" s="286">
        <v>152.416666666667</v>
      </c>
      <c r="T61" s="286">
        <v>147.291666666667</v>
      </c>
      <c r="U61" s="286">
        <v>149.416666666667</v>
      </c>
      <c r="V61" s="286">
        <v>153.46345833333299</v>
      </c>
      <c r="W61" s="286">
        <v>140.84591666666699</v>
      </c>
      <c r="X61" s="286">
        <v>149.55983333333299</v>
      </c>
      <c r="Y61" s="286">
        <v>148.88708333333301</v>
      </c>
      <c r="Z61" s="286">
        <v>154</v>
      </c>
      <c r="AA61" s="287">
        <v>153.083333333333</v>
      </c>
      <c r="AB61" s="284">
        <v>9</v>
      </c>
      <c r="AC61" s="285">
        <v>-16</v>
      </c>
      <c r="AD61" s="286">
        <v>-18</v>
      </c>
      <c r="AE61" s="286">
        <v>-16.75</v>
      </c>
      <c r="AF61" s="286">
        <v>-16.625</v>
      </c>
      <c r="AG61" s="286">
        <v>-22.125</v>
      </c>
      <c r="AH61" s="286">
        <v>-21.5416666666667</v>
      </c>
      <c r="AI61" s="286">
        <v>-19.054124999999999</v>
      </c>
      <c r="AJ61" s="286">
        <v>-40.428333333333299</v>
      </c>
      <c r="AK61" s="286">
        <v>-24.394541666666701</v>
      </c>
      <c r="AL61" s="286">
        <v>-25.771125000000001</v>
      </c>
      <c r="AM61" s="286">
        <v>-22</v>
      </c>
      <c r="AN61" s="287">
        <v>-21</v>
      </c>
      <c r="AO61" s="201"/>
      <c r="AP61" s="284">
        <v>9</v>
      </c>
      <c r="AQ61" s="285">
        <v>139</v>
      </c>
      <c r="AR61" s="286">
        <v>136</v>
      </c>
      <c r="AS61" s="286">
        <v>137</v>
      </c>
      <c r="AT61" s="286">
        <v>136</v>
      </c>
      <c r="AU61" s="286">
        <v>130.5</v>
      </c>
      <c r="AV61" s="286">
        <v>138.25</v>
      </c>
      <c r="AW61" s="286">
        <v>141.06187499999999</v>
      </c>
      <c r="AX61" s="302">
        <v>123.788416666667</v>
      </c>
      <c r="AY61" s="286">
        <v>129.02758333333301</v>
      </c>
      <c r="AZ61" s="302">
        <v>130.09808333333299</v>
      </c>
      <c r="BA61" s="302">
        <v>132.041666666667</v>
      </c>
      <c r="BB61" s="287">
        <v>129.166666666667</v>
      </c>
      <c r="BC61" s="201"/>
      <c r="BD61" s="201"/>
      <c r="BE61" s="201"/>
      <c r="BF61" s="201"/>
      <c r="BG61" s="201"/>
      <c r="BH61" s="2"/>
      <c r="BI61" s="2"/>
      <c r="BJ61" s="2"/>
      <c r="BK61" s="2"/>
      <c r="BL61" s="2"/>
      <c r="BM61" s="2"/>
    </row>
    <row r="62" spans="1:65" ht="16.7" customHeight="1">
      <c r="A62" s="284">
        <v>10</v>
      </c>
      <c r="B62" s="285">
        <v>-11.625</v>
      </c>
      <c r="C62" s="286">
        <v>-18</v>
      </c>
      <c r="D62" s="286">
        <v>-16.5833333333333</v>
      </c>
      <c r="E62" s="286">
        <v>-17</v>
      </c>
      <c r="F62" s="286">
        <v>-19.0833333333333</v>
      </c>
      <c r="G62" s="286">
        <v>-17.4166666666667</v>
      </c>
      <c r="H62" s="286">
        <v>-17.341625000000001</v>
      </c>
      <c r="I62" s="286">
        <v>-29.626333333333299</v>
      </c>
      <c r="J62" s="286">
        <v>-19.359666666666701</v>
      </c>
      <c r="K62" s="286">
        <v>-18.1161666666667</v>
      </c>
      <c r="L62" s="286">
        <v>-17</v>
      </c>
      <c r="M62" s="287">
        <v>-16</v>
      </c>
      <c r="N62" s="201"/>
      <c r="O62" s="284">
        <v>10</v>
      </c>
      <c r="P62" s="285">
        <v>157.375</v>
      </c>
      <c r="Q62" s="286">
        <v>155</v>
      </c>
      <c r="R62" s="286">
        <v>155</v>
      </c>
      <c r="S62" s="286">
        <v>152</v>
      </c>
      <c r="T62" s="286">
        <v>148.083333333333</v>
      </c>
      <c r="U62" s="286">
        <v>150.333333333333</v>
      </c>
      <c r="V62" s="286">
        <v>152.72174999999999</v>
      </c>
      <c r="W62" s="286">
        <v>140.72312500000001</v>
      </c>
      <c r="X62" s="286">
        <v>149.73974999999999</v>
      </c>
      <c r="Y62" s="286">
        <v>149.68866666666699</v>
      </c>
      <c r="Z62" s="286">
        <v>153.958333333333</v>
      </c>
      <c r="AA62" s="287">
        <v>153.958333333333</v>
      </c>
      <c r="AB62" s="284">
        <v>10</v>
      </c>
      <c r="AC62" s="285">
        <v>-15.1666666666667</v>
      </c>
      <c r="AD62" s="286">
        <v>-18</v>
      </c>
      <c r="AE62" s="286">
        <v>-16.7916666666667</v>
      </c>
      <c r="AF62" s="286">
        <v>-17</v>
      </c>
      <c r="AG62" s="286">
        <v>-21.25</v>
      </c>
      <c r="AH62" s="286">
        <v>-20.8333333333333</v>
      </c>
      <c r="AI62" s="286">
        <v>-19.649750000000001</v>
      </c>
      <c r="AJ62" s="286">
        <v>-40.619999999999997</v>
      </c>
      <c r="AK62" s="286">
        <v>-24.160499999999999</v>
      </c>
      <c r="AL62" s="286">
        <v>-24.130541666666701</v>
      </c>
      <c r="AM62" s="286">
        <v>-22</v>
      </c>
      <c r="AN62" s="287">
        <v>-21</v>
      </c>
      <c r="AO62" s="201"/>
      <c r="AP62" s="284">
        <v>10</v>
      </c>
      <c r="AQ62" s="285">
        <v>140.458333333333</v>
      </c>
      <c r="AR62" s="286">
        <v>136</v>
      </c>
      <c r="AS62" s="286">
        <v>137.5</v>
      </c>
      <c r="AT62" s="286">
        <v>136</v>
      </c>
      <c r="AU62" s="286">
        <v>131.041666666667</v>
      </c>
      <c r="AV62" s="286">
        <v>137.708333333333</v>
      </c>
      <c r="AW62" s="286">
        <v>140.14733333333299</v>
      </c>
      <c r="AX62" s="302">
        <v>122.957958333333</v>
      </c>
      <c r="AY62" s="286">
        <v>129.07062500000001</v>
      </c>
      <c r="AZ62" s="302">
        <v>131.090583333333</v>
      </c>
      <c r="BA62" s="302">
        <v>132.083333333333</v>
      </c>
      <c r="BB62" s="287">
        <v>129.5</v>
      </c>
      <c r="BC62" s="201"/>
      <c r="BD62" s="201"/>
      <c r="BE62" s="201"/>
      <c r="BF62" s="201"/>
      <c r="BG62" s="201"/>
      <c r="BH62" s="2"/>
      <c r="BI62" s="2"/>
      <c r="BJ62" s="2"/>
      <c r="BK62" s="2"/>
      <c r="BL62" s="2"/>
      <c r="BM62" s="2"/>
    </row>
    <row r="63" spans="1:65" ht="16.7" customHeight="1">
      <c r="A63" s="284">
        <v>11</v>
      </c>
      <c r="B63" s="285">
        <v>-12.2916666666667</v>
      </c>
      <c r="C63" s="286">
        <v>-17.8333333333333</v>
      </c>
      <c r="D63" s="286">
        <v>-17</v>
      </c>
      <c r="E63" s="286">
        <v>-17</v>
      </c>
      <c r="F63" s="286">
        <v>-18.4583333333333</v>
      </c>
      <c r="G63" s="286">
        <v>-18.0416666666667</v>
      </c>
      <c r="H63" s="286">
        <v>-17.675083333333301</v>
      </c>
      <c r="I63" s="286">
        <v>-29.744958333333301</v>
      </c>
      <c r="J63" s="286">
        <v>-19.635166666666699</v>
      </c>
      <c r="K63" s="286">
        <v>-18.196208333333299</v>
      </c>
      <c r="L63" s="286">
        <v>-17</v>
      </c>
      <c r="M63" s="287">
        <v>-16</v>
      </c>
      <c r="N63" s="201"/>
      <c r="O63" s="284">
        <v>11</v>
      </c>
      <c r="P63" s="285">
        <v>157.083333333333</v>
      </c>
      <c r="Q63" s="286">
        <v>155.166666666667</v>
      </c>
      <c r="R63" s="286">
        <v>155</v>
      </c>
      <c r="S63" s="286">
        <v>151.916666666667</v>
      </c>
      <c r="T63" s="286">
        <v>149</v>
      </c>
      <c r="U63" s="286">
        <v>150</v>
      </c>
      <c r="V63" s="286">
        <v>152.07345833333301</v>
      </c>
      <c r="W63" s="286">
        <v>140.408166666667</v>
      </c>
      <c r="X63" s="286">
        <v>149.58337499999999</v>
      </c>
      <c r="Y63" s="286">
        <v>150.22604166666699</v>
      </c>
      <c r="Z63" s="286">
        <v>154</v>
      </c>
      <c r="AA63" s="287">
        <v>154</v>
      </c>
      <c r="AB63" s="284">
        <v>11</v>
      </c>
      <c r="AC63" s="285">
        <v>-15</v>
      </c>
      <c r="AD63" s="286">
        <v>-18</v>
      </c>
      <c r="AE63" s="286">
        <v>-16.7083333333333</v>
      </c>
      <c r="AF63" s="286">
        <v>-17.0833333333333</v>
      </c>
      <c r="AG63" s="286">
        <v>-20.5416666666667</v>
      </c>
      <c r="AH63" s="286">
        <v>-21.625</v>
      </c>
      <c r="AI63" s="286">
        <v>-20.191500000000001</v>
      </c>
      <c r="AJ63" s="286">
        <v>-41.547750000000001</v>
      </c>
      <c r="AK63" s="286">
        <v>-24.401875</v>
      </c>
      <c r="AL63" s="286">
        <v>-23.9590833333333</v>
      </c>
      <c r="AM63" s="286">
        <v>-22</v>
      </c>
      <c r="AN63" s="287">
        <v>-21</v>
      </c>
      <c r="AO63" s="201"/>
      <c r="AP63" s="284">
        <v>11</v>
      </c>
      <c r="AQ63" s="285">
        <v>140.583333333333</v>
      </c>
      <c r="AR63" s="286">
        <v>136</v>
      </c>
      <c r="AS63" s="286">
        <v>137.5</v>
      </c>
      <c r="AT63" s="286">
        <v>135.333333333333</v>
      </c>
      <c r="AU63" s="286">
        <v>132</v>
      </c>
      <c r="AV63" s="286">
        <v>133.125</v>
      </c>
      <c r="AW63" s="286">
        <v>139.5565</v>
      </c>
      <c r="AX63" s="302">
        <v>122.62350000000001</v>
      </c>
      <c r="AY63" s="286">
        <v>128.608</v>
      </c>
      <c r="AZ63" s="302">
        <v>131.38979166666701</v>
      </c>
      <c r="BA63" s="302">
        <v>132.166666666667</v>
      </c>
      <c r="BB63" s="287">
        <v>130.041666666667</v>
      </c>
      <c r="BC63" s="201"/>
      <c r="BD63" s="201"/>
      <c r="BE63" s="201"/>
      <c r="BF63" s="201"/>
      <c r="BG63" s="201"/>
      <c r="BH63" s="2"/>
      <c r="BI63" s="2"/>
      <c r="BJ63" s="2"/>
      <c r="BK63" s="2"/>
      <c r="BL63" s="2"/>
      <c r="BM63" s="2"/>
    </row>
    <row r="64" spans="1:65" ht="16.7" customHeight="1">
      <c r="A64" s="284">
        <v>12</v>
      </c>
      <c r="B64" s="285">
        <v>-12.875</v>
      </c>
      <c r="C64" s="286">
        <v>-17.25</v>
      </c>
      <c r="D64" s="286">
        <v>-17</v>
      </c>
      <c r="E64" s="286">
        <v>-17</v>
      </c>
      <c r="F64" s="286">
        <v>-19</v>
      </c>
      <c r="G64" s="286">
        <v>-17.2083333333333</v>
      </c>
      <c r="H64" s="286">
        <v>-17.8958333333333</v>
      </c>
      <c r="I64" s="286">
        <v>-23.698916666666701</v>
      </c>
      <c r="J64" s="286">
        <v>-19.834416666666701</v>
      </c>
      <c r="K64" s="286">
        <v>-18.562249999999999</v>
      </c>
      <c r="L64" s="286">
        <v>-17</v>
      </c>
      <c r="M64" s="287">
        <v>-16</v>
      </c>
      <c r="N64" s="201"/>
      <c r="O64" s="284">
        <v>12</v>
      </c>
      <c r="P64" s="285">
        <v>157</v>
      </c>
      <c r="Q64" s="286">
        <v>156</v>
      </c>
      <c r="R64" s="286">
        <v>154.75</v>
      </c>
      <c r="S64" s="286">
        <v>151.958333333333</v>
      </c>
      <c r="T64" s="286">
        <v>148.875</v>
      </c>
      <c r="U64" s="286">
        <v>151.333333333333</v>
      </c>
      <c r="V64" s="286">
        <v>151.66266666666701</v>
      </c>
      <c r="W64" s="286">
        <v>142.788041666667</v>
      </c>
      <c r="X64" s="286">
        <v>149.369791666667</v>
      </c>
      <c r="Y64" s="286">
        <v>150.13454166666699</v>
      </c>
      <c r="Z64" s="286">
        <v>154</v>
      </c>
      <c r="AA64" s="287">
        <v>154</v>
      </c>
      <c r="AB64" s="284">
        <v>12</v>
      </c>
      <c r="AC64" s="285">
        <v>-15.2083333333333</v>
      </c>
      <c r="AD64" s="286">
        <v>-17.7083333333333</v>
      </c>
      <c r="AE64" s="286">
        <v>-17</v>
      </c>
      <c r="AF64" s="286">
        <v>-17.2083333333333</v>
      </c>
      <c r="AG64" s="286">
        <v>-21.0416666666667</v>
      </c>
      <c r="AH64" s="286">
        <v>-20.8333333333333</v>
      </c>
      <c r="AI64" s="286">
        <v>-20.736041666666701</v>
      </c>
      <c r="AJ64" s="286">
        <v>-31.6963333333333</v>
      </c>
      <c r="AK64" s="286">
        <v>-24.602208333333301</v>
      </c>
      <c r="AL64" s="286">
        <v>-24.4017916666667</v>
      </c>
      <c r="AM64" s="286">
        <v>-22</v>
      </c>
      <c r="AN64" s="287">
        <v>-21</v>
      </c>
      <c r="AO64" s="201"/>
      <c r="AP64" s="284">
        <v>12</v>
      </c>
      <c r="AQ64" s="285">
        <v>140</v>
      </c>
      <c r="AR64" s="286">
        <v>136.875</v>
      </c>
      <c r="AS64" s="286">
        <v>137.125</v>
      </c>
      <c r="AT64" s="286">
        <v>135.25</v>
      </c>
      <c r="AU64" s="286">
        <v>132</v>
      </c>
      <c r="AV64" s="286">
        <v>134</v>
      </c>
      <c r="AW64" s="286">
        <v>139.26395833333299</v>
      </c>
      <c r="AX64" s="302">
        <v>126.25675</v>
      </c>
      <c r="AY64" s="286">
        <v>127.8835</v>
      </c>
      <c r="AZ64" s="302">
        <v>131.600666666667</v>
      </c>
      <c r="BA64" s="302">
        <v>132.083333333333</v>
      </c>
      <c r="BB64" s="287">
        <v>130.083333333333</v>
      </c>
      <c r="BC64" s="201"/>
      <c r="BD64" s="201"/>
      <c r="BE64" s="201"/>
      <c r="BF64" s="201"/>
      <c r="BG64" s="201"/>
      <c r="BH64" s="2"/>
      <c r="BI64" s="2"/>
      <c r="BJ64" s="2"/>
      <c r="BK64" s="2"/>
      <c r="BL64" s="2"/>
      <c r="BM64" s="2"/>
    </row>
    <row r="65" spans="1:65" ht="16.7" customHeight="1">
      <c r="A65" s="284">
        <v>13</v>
      </c>
      <c r="B65" s="285">
        <v>-13</v>
      </c>
      <c r="C65" s="286">
        <v>-17.0416666666667</v>
      </c>
      <c r="D65" s="286">
        <v>-16.9166666666667</v>
      </c>
      <c r="E65" s="286">
        <v>-17</v>
      </c>
      <c r="F65" s="286">
        <v>-16.8333333333333</v>
      </c>
      <c r="G65" s="286">
        <v>-14.0833333333333</v>
      </c>
      <c r="H65" s="286">
        <v>-18.117000000000001</v>
      </c>
      <c r="I65" s="286">
        <v>-24.405875000000002</v>
      </c>
      <c r="J65" s="286">
        <v>-20.00825</v>
      </c>
      <c r="K65" s="286">
        <v>-16.845041666666699</v>
      </c>
      <c r="L65" s="286">
        <v>-17</v>
      </c>
      <c r="M65" s="287">
        <v>-14.7916666666667</v>
      </c>
      <c r="N65" s="201"/>
      <c r="O65" s="284">
        <v>13</v>
      </c>
      <c r="P65" s="285">
        <v>156.375</v>
      </c>
      <c r="Q65" s="286">
        <v>156</v>
      </c>
      <c r="R65" s="286">
        <v>154.041666666667</v>
      </c>
      <c r="S65" s="286">
        <v>151.958333333333</v>
      </c>
      <c r="T65" s="286">
        <v>150.583333333333</v>
      </c>
      <c r="U65" s="286">
        <v>155</v>
      </c>
      <c r="V65" s="286">
        <v>151.41987499999999</v>
      </c>
      <c r="W65" s="286">
        <v>142.80237500000001</v>
      </c>
      <c r="X65" s="286">
        <v>149.164958333333</v>
      </c>
      <c r="Y65" s="286">
        <v>151.28800000000001</v>
      </c>
      <c r="Z65" s="286">
        <v>154</v>
      </c>
      <c r="AA65" s="287">
        <v>154.958333333333</v>
      </c>
      <c r="AB65" s="284">
        <v>13</v>
      </c>
      <c r="AC65" s="285">
        <v>-15.9583333333333</v>
      </c>
      <c r="AD65" s="286">
        <v>-17</v>
      </c>
      <c r="AE65" s="286">
        <v>-17</v>
      </c>
      <c r="AF65" s="286">
        <v>-17.1666666666667</v>
      </c>
      <c r="AG65" s="286">
        <v>-18.875</v>
      </c>
      <c r="AH65" s="286">
        <v>-17</v>
      </c>
      <c r="AI65" s="286">
        <v>-21.373958333333299</v>
      </c>
      <c r="AJ65" s="286">
        <v>-30.992333333333299</v>
      </c>
      <c r="AK65" s="286">
        <v>-24.790500000000002</v>
      </c>
      <c r="AL65" s="286">
        <v>-22.463291666666699</v>
      </c>
      <c r="AM65" s="286">
        <v>-22</v>
      </c>
      <c r="AN65" s="287">
        <v>-19.5416666666667</v>
      </c>
      <c r="AO65" s="201"/>
      <c r="AP65" s="284">
        <v>13</v>
      </c>
      <c r="AQ65" s="285">
        <v>139.708333333333</v>
      </c>
      <c r="AR65" s="286">
        <v>137</v>
      </c>
      <c r="AS65" s="286">
        <v>137.083333333333</v>
      </c>
      <c r="AT65" s="286">
        <v>135.375</v>
      </c>
      <c r="AU65" s="286">
        <v>133.041666666667</v>
      </c>
      <c r="AV65" s="286">
        <v>138.791666666667</v>
      </c>
      <c r="AW65" s="286">
        <v>139.50483333333301</v>
      </c>
      <c r="AX65" s="302">
        <v>126.145875</v>
      </c>
      <c r="AY65" s="286">
        <v>127.5565</v>
      </c>
      <c r="AZ65" s="302">
        <v>132.96679166666701</v>
      </c>
      <c r="BA65" s="302">
        <v>131.75</v>
      </c>
      <c r="BB65" s="287">
        <v>131.666666666667</v>
      </c>
      <c r="BC65" s="201"/>
      <c r="BD65" s="201"/>
      <c r="BE65" s="201"/>
      <c r="BF65" s="201"/>
      <c r="BG65" s="201"/>
      <c r="BH65" s="2"/>
      <c r="BI65" s="2"/>
      <c r="BJ65" s="2"/>
      <c r="BK65" s="2"/>
      <c r="BL65" s="2"/>
      <c r="BM65" s="2"/>
    </row>
    <row r="66" spans="1:65" ht="16.7" customHeight="1">
      <c r="A66" s="284">
        <v>14</v>
      </c>
      <c r="B66" s="285">
        <v>-13.9166666666667</v>
      </c>
      <c r="C66" s="286">
        <v>-17</v>
      </c>
      <c r="D66" s="286">
        <v>-16.2083333333333</v>
      </c>
      <c r="E66" s="286">
        <v>-17</v>
      </c>
      <c r="F66" s="286">
        <v>-17.2916666666667</v>
      </c>
      <c r="G66" s="286">
        <v>-15.4583333333333</v>
      </c>
      <c r="H66" s="286">
        <v>-18.322875</v>
      </c>
      <c r="I66" s="286">
        <v>-25.456</v>
      </c>
      <c r="J66" s="286">
        <v>-20.2424583333333</v>
      </c>
      <c r="K66" s="286">
        <v>-16.9575416666667</v>
      </c>
      <c r="L66" s="286">
        <v>-17</v>
      </c>
      <c r="M66" s="287">
        <v>-15</v>
      </c>
      <c r="N66" s="201"/>
      <c r="O66" s="284">
        <v>14</v>
      </c>
      <c r="P66" s="285">
        <v>155.916666666667</v>
      </c>
      <c r="Q66" s="286">
        <v>156</v>
      </c>
      <c r="R66" s="286">
        <v>154</v>
      </c>
      <c r="S66" s="286">
        <v>152</v>
      </c>
      <c r="T66" s="286">
        <v>151.083333333333</v>
      </c>
      <c r="U66" s="286">
        <v>154.541666666667</v>
      </c>
      <c r="V66" s="286">
        <v>151.031583333333</v>
      </c>
      <c r="W66" s="286">
        <v>142.629875</v>
      </c>
      <c r="X66" s="286">
        <v>148.864125</v>
      </c>
      <c r="Y66" s="286">
        <v>151.45137500000001</v>
      </c>
      <c r="Z66" s="286">
        <v>154</v>
      </c>
      <c r="AA66" s="287">
        <v>155.166666666667</v>
      </c>
      <c r="AB66" s="284">
        <v>14</v>
      </c>
      <c r="AC66" s="285">
        <v>-16</v>
      </c>
      <c r="AD66" s="286">
        <v>-17</v>
      </c>
      <c r="AE66" s="286">
        <v>-17</v>
      </c>
      <c r="AF66" s="286">
        <v>-17.375</v>
      </c>
      <c r="AG66" s="286">
        <v>-18.5833333333333</v>
      </c>
      <c r="AH66" s="286">
        <v>-17.6666666666667</v>
      </c>
      <c r="AI66" s="286">
        <v>-21.6442083333333</v>
      </c>
      <c r="AJ66" s="286">
        <v>-32.210875000000001</v>
      </c>
      <c r="AK66" s="286">
        <v>-24.977958333333302</v>
      </c>
      <c r="AL66" s="286">
        <v>-23.0274583333333</v>
      </c>
      <c r="AM66" s="286">
        <v>-22</v>
      </c>
      <c r="AN66" s="287">
        <v>-19</v>
      </c>
      <c r="AO66" s="201"/>
      <c r="AP66" s="284">
        <v>14</v>
      </c>
      <c r="AQ66" s="285">
        <v>138.75</v>
      </c>
      <c r="AR66" s="286">
        <v>137</v>
      </c>
      <c r="AS66" s="286">
        <v>137.083333333333</v>
      </c>
      <c r="AT66" s="286">
        <v>135.333333333333</v>
      </c>
      <c r="AU66" s="286">
        <v>134</v>
      </c>
      <c r="AV66" s="286">
        <v>139.083333333333</v>
      </c>
      <c r="AW66" s="286">
        <v>139.21924999999999</v>
      </c>
      <c r="AX66" s="302">
        <v>125.838375</v>
      </c>
      <c r="AY66" s="286">
        <v>126.90129166666701</v>
      </c>
      <c r="AZ66" s="302">
        <v>133.28787500000001</v>
      </c>
      <c r="BA66" s="302">
        <v>131.083333333333</v>
      </c>
      <c r="BB66" s="287">
        <v>131.041666666667</v>
      </c>
      <c r="BC66" s="201"/>
      <c r="BD66" s="201"/>
      <c r="BE66" s="201"/>
      <c r="BF66" s="201"/>
      <c r="BG66" s="201"/>
      <c r="BH66" s="2"/>
      <c r="BI66" s="2"/>
      <c r="BJ66" s="2"/>
      <c r="BK66" s="2"/>
      <c r="BL66" s="2"/>
      <c r="BM66" s="2"/>
    </row>
    <row r="67" spans="1:65" ht="16.7" customHeight="1">
      <c r="A67" s="284">
        <v>15</v>
      </c>
      <c r="B67" s="285">
        <v>-14.4166666666667</v>
      </c>
      <c r="C67" s="286">
        <v>-17.2083333333333</v>
      </c>
      <c r="D67" s="286">
        <v>-14.8333333333333</v>
      </c>
      <c r="E67" s="286">
        <v>-17</v>
      </c>
      <c r="F67" s="286">
        <v>-18</v>
      </c>
      <c r="G67" s="286">
        <v>-16.125</v>
      </c>
      <c r="H67" s="286">
        <v>-18.13</v>
      </c>
      <c r="I67" s="286">
        <v>-24.4785416666667</v>
      </c>
      <c r="J67" s="286">
        <v>-20.3905833333333</v>
      </c>
      <c r="K67" s="286">
        <v>-17.3160833333333</v>
      </c>
      <c r="L67" s="286">
        <v>-17</v>
      </c>
      <c r="M67" s="287">
        <v>-15.4583333333333</v>
      </c>
      <c r="N67" s="201"/>
      <c r="O67" s="284">
        <v>15</v>
      </c>
      <c r="P67" s="285">
        <v>155</v>
      </c>
      <c r="Q67" s="286">
        <v>156</v>
      </c>
      <c r="R67" s="286">
        <v>155.208333333333</v>
      </c>
      <c r="S67" s="286">
        <v>152</v>
      </c>
      <c r="T67" s="286">
        <v>150.791666666667</v>
      </c>
      <c r="U67" s="286">
        <v>153.75</v>
      </c>
      <c r="V67" s="286">
        <v>151.26945833333301</v>
      </c>
      <c r="W67" s="286">
        <v>143.00975</v>
      </c>
      <c r="X67" s="286">
        <v>148.58804166666701</v>
      </c>
      <c r="Y67" s="286">
        <v>151.392666666667</v>
      </c>
      <c r="Z67" s="286">
        <v>154</v>
      </c>
      <c r="AA67" s="287">
        <v>155</v>
      </c>
      <c r="AB67" s="284">
        <v>15</v>
      </c>
      <c r="AC67" s="285">
        <v>-16</v>
      </c>
      <c r="AD67" s="286">
        <v>-17.4583333333333</v>
      </c>
      <c r="AE67" s="286">
        <v>-15.7083333333333</v>
      </c>
      <c r="AF67" s="286">
        <v>-17.4583333333333</v>
      </c>
      <c r="AG67" s="286">
        <v>-19.375</v>
      </c>
      <c r="AH67" s="286">
        <v>-18.2916666666667</v>
      </c>
      <c r="AI67" s="286">
        <v>-21.009875000000001</v>
      </c>
      <c r="AJ67" s="286">
        <v>-30.819666666666699</v>
      </c>
      <c r="AK67" s="286">
        <v>-25.26925</v>
      </c>
      <c r="AL67" s="286">
        <v>-23.318208333333299</v>
      </c>
      <c r="AM67" s="286">
        <v>-22</v>
      </c>
      <c r="AN67" s="287">
        <v>-19</v>
      </c>
      <c r="AO67" s="201"/>
      <c r="AP67" s="284">
        <v>15</v>
      </c>
      <c r="AQ67" s="285">
        <v>138.083333333333</v>
      </c>
      <c r="AR67" s="286">
        <v>137</v>
      </c>
      <c r="AS67" s="286">
        <v>138.208333333333</v>
      </c>
      <c r="AT67" s="286">
        <v>135.375</v>
      </c>
      <c r="AU67" s="286">
        <v>133.75</v>
      </c>
      <c r="AV67" s="286">
        <v>138.666666666667</v>
      </c>
      <c r="AW67" s="286">
        <v>139.62620833333301</v>
      </c>
      <c r="AX67" s="302">
        <v>126.137625</v>
      </c>
      <c r="AY67" s="286">
        <v>126.499458333333</v>
      </c>
      <c r="AZ67" s="302">
        <v>133.61270833333299</v>
      </c>
      <c r="BA67" s="302">
        <v>131.041666666667</v>
      </c>
      <c r="BB67" s="287">
        <v>130.583333333333</v>
      </c>
      <c r="BC67" s="201"/>
      <c r="BD67" s="201"/>
      <c r="BE67" s="201"/>
      <c r="BF67" s="201"/>
      <c r="BG67" s="201"/>
      <c r="BH67" s="2"/>
      <c r="BI67" s="2"/>
      <c r="BJ67" s="2"/>
      <c r="BK67" s="2"/>
      <c r="BL67" s="2"/>
      <c r="BM67" s="2"/>
    </row>
    <row r="68" spans="1:65" ht="16.7" customHeight="1">
      <c r="A68" s="284">
        <v>16</v>
      </c>
      <c r="B68" s="285">
        <v>-15</v>
      </c>
      <c r="C68" s="286">
        <v>-16.2083333333333</v>
      </c>
      <c r="D68" s="286">
        <v>-14.625</v>
      </c>
      <c r="E68" s="286">
        <v>-17.4583333333333</v>
      </c>
      <c r="F68" s="286">
        <v>-18.5833333333333</v>
      </c>
      <c r="G68" s="286">
        <v>-16.625</v>
      </c>
      <c r="H68" s="286">
        <v>-18.067250000000001</v>
      </c>
      <c r="I68" s="286">
        <v>-24.4285</v>
      </c>
      <c r="J68" s="286">
        <v>-20.581875</v>
      </c>
      <c r="K68" s="286">
        <v>-17.493541666666701</v>
      </c>
      <c r="L68" s="286">
        <v>-17</v>
      </c>
      <c r="M68" s="287">
        <v>-15.6666666666667</v>
      </c>
      <c r="N68" s="201"/>
      <c r="O68" s="284">
        <v>16</v>
      </c>
      <c r="P68" s="285">
        <v>155</v>
      </c>
      <c r="Q68" s="286">
        <v>156.375</v>
      </c>
      <c r="R68" s="286">
        <v>156</v>
      </c>
      <c r="S68" s="286">
        <v>151.083333333333</v>
      </c>
      <c r="T68" s="286">
        <v>150.125</v>
      </c>
      <c r="U68" s="286">
        <v>153</v>
      </c>
      <c r="V68" s="286">
        <v>151.50808333333299</v>
      </c>
      <c r="W68" s="286">
        <v>143.03920833333299</v>
      </c>
      <c r="X68" s="286">
        <v>148.38974999999999</v>
      </c>
      <c r="Y68" s="286">
        <v>151.23083333333301</v>
      </c>
      <c r="Z68" s="286">
        <v>153.875</v>
      </c>
      <c r="AA68" s="287">
        <v>155</v>
      </c>
      <c r="AB68" s="284">
        <v>16</v>
      </c>
      <c r="AC68" s="285">
        <v>-16</v>
      </c>
      <c r="AD68" s="286">
        <v>-16.75</v>
      </c>
      <c r="AE68" s="286">
        <v>-15</v>
      </c>
      <c r="AF68" s="286">
        <v>-17.8333333333333</v>
      </c>
      <c r="AG68" s="286">
        <v>-19.6666666666667</v>
      </c>
      <c r="AH68" s="286">
        <v>-18.5833333333333</v>
      </c>
      <c r="AI68" s="286">
        <v>-20.644166666666699</v>
      </c>
      <c r="AJ68" s="286">
        <v>-30.066041666666699</v>
      </c>
      <c r="AK68" s="286">
        <v>-25.572500000000002</v>
      </c>
      <c r="AL68" s="286">
        <v>-23.478208333333299</v>
      </c>
      <c r="AM68" s="286">
        <v>-22</v>
      </c>
      <c r="AN68" s="287">
        <v>-19</v>
      </c>
      <c r="AO68" s="201"/>
      <c r="AP68" s="284">
        <v>16</v>
      </c>
      <c r="AQ68" s="285">
        <v>138</v>
      </c>
      <c r="AR68" s="286">
        <v>137</v>
      </c>
      <c r="AS68" s="286">
        <v>139</v>
      </c>
      <c r="AT68" s="286">
        <v>135.083333333333</v>
      </c>
      <c r="AU68" s="286">
        <v>133.375</v>
      </c>
      <c r="AV68" s="286">
        <v>135.583333333333</v>
      </c>
      <c r="AW68" s="286">
        <v>139.45179166666699</v>
      </c>
      <c r="AX68" s="302">
        <v>126.49783333333301</v>
      </c>
      <c r="AY68" s="286">
        <v>126.26366666666701</v>
      </c>
      <c r="AZ68" s="302">
        <v>133.337416666667</v>
      </c>
      <c r="BA68" s="302">
        <v>130.791666666667</v>
      </c>
      <c r="BB68" s="287">
        <v>131.083333333333</v>
      </c>
      <c r="BC68" s="201"/>
      <c r="BD68" s="201"/>
      <c r="BE68" s="201"/>
      <c r="BF68" s="201"/>
      <c r="BG68" s="201"/>
      <c r="BH68" s="2"/>
      <c r="BI68" s="2"/>
      <c r="BJ68" s="2"/>
      <c r="BK68" s="2"/>
      <c r="BL68" s="2"/>
      <c r="BM68" s="2"/>
    </row>
    <row r="69" spans="1:65" ht="16.7" customHeight="1">
      <c r="A69" s="284">
        <v>17</v>
      </c>
      <c r="B69" s="285">
        <v>-15.125</v>
      </c>
      <c r="C69" s="286">
        <v>-15.1666666666667</v>
      </c>
      <c r="D69" s="286">
        <v>-15.0416666666667</v>
      </c>
      <c r="E69" s="286">
        <v>-17.5833333333333</v>
      </c>
      <c r="F69" s="286">
        <v>-19</v>
      </c>
      <c r="G69" s="286">
        <v>-16.2916666666667</v>
      </c>
      <c r="H69" s="286">
        <v>-18.803291666666698</v>
      </c>
      <c r="I69" s="286">
        <v>-25.737625000000001</v>
      </c>
      <c r="J69" s="286">
        <v>-20.715666666666699</v>
      </c>
      <c r="K69" s="286">
        <v>-17.881374999999998</v>
      </c>
      <c r="L69" s="286">
        <v>-17</v>
      </c>
      <c r="M69" s="287">
        <v>-15.8333333333333</v>
      </c>
      <c r="N69" s="201"/>
      <c r="O69" s="284">
        <v>17</v>
      </c>
      <c r="P69" s="285">
        <v>154.958333333333</v>
      </c>
      <c r="Q69" s="286">
        <v>157.458333333333</v>
      </c>
      <c r="R69" s="286">
        <v>155.291666666667</v>
      </c>
      <c r="S69" s="286">
        <v>151</v>
      </c>
      <c r="T69" s="286">
        <v>150</v>
      </c>
      <c r="U69" s="286">
        <v>153</v>
      </c>
      <c r="V69" s="286">
        <v>151.00195833333299</v>
      </c>
      <c r="W69" s="286">
        <v>142.66929166666699</v>
      </c>
      <c r="X69" s="286">
        <v>148.15833333333299</v>
      </c>
      <c r="Y69" s="286">
        <v>151.057041666667</v>
      </c>
      <c r="Z69" s="286">
        <v>153.083333333333</v>
      </c>
      <c r="AA69" s="287">
        <v>155</v>
      </c>
      <c r="AB69" s="284">
        <v>17</v>
      </c>
      <c r="AC69" s="285">
        <v>-16</v>
      </c>
      <c r="AD69" s="286">
        <v>-15.5</v>
      </c>
      <c r="AE69" s="286">
        <v>-15.4166666666667</v>
      </c>
      <c r="AF69" s="286">
        <v>-18.0416666666667</v>
      </c>
      <c r="AG69" s="286">
        <v>-20.5</v>
      </c>
      <c r="AH69" s="286">
        <v>-18</v>
      </c>
      <c r="AI69" s="286">
        <v>-21.317166666666701</v>
      </c>
      <c r="AJ69" s="286">
        <v>-31.742291666666699</v>
      </c>
      <c r="AK69" s="286">
        <v>-25.825458333333302</v>
      </c>
      <c r="AL69" s="286">
        <v>-23.730833333333301</v>
      </c>
      <c r="AM69" s="286">
        <v>-22.0416666666667</v>
      </c>
      <c r="AN69" s="287">
        <v>-19</v>
      </c>
      <c r="AO69" s="201"/>
      <c r="AP69" s="284">
        <v>17</v>
      </c>
      <c r="AQ69" s="285">
        <v>137.875</v>
      </c>
      <c r="AR69" s="286">
        <v>137.5</v>
      </c>
      <c r="AS69" s="286">
        <v>138.541666666667</v>
      </c>
      <c r="AT69" s="286">
        <v>135</v>
      </c>
      <c r="AU69" s="286">
        <v>133.083333333333</v>
      </c>
      <c r="AV69" s="286">
        <v>135</v>
      </c>
      <c r="AW69" s="286">
        <v>137.80441666666701</v>
      </c>
      <c r="AX69" s="302">
        <v>126.059416666667</v>
      </c>
      <c r="AY69" s="286">
        <v>126.36879166666699</v>
      </c>
      <c r="AZ69" s="302">
        <v>133.15995833333301</v>
      </c>
      <c r="BA69" s="302">
        <v>130.083333333333</v>
      </c>
      <c r="BB69" s="287">
        <v>131.041666666667</v>
      </c>
      <c r="BC69" s="201"/>
      <c r="BD69" s="201"/>
      <c r="BE69" s="201"/>
      <c r="BF69" s="201"/>
      <c r="BG69" s="201"/>
      <c r="BH69" s="2"/>
      <c r="BI69" s="2"/>
      <c r="BJ69" s="2"/>
      <c r="BK69" s="2"/>
      <c r="BL69" s="2"/>
      <c r="BM69" s="2"/>
    </row>
    <row r="70" spans="1:65" ht="16.7" customHeight="1">
      <c r="A70" s="284">
        <v>18</v>
      </c>
      <c r="B70" s="285">
        <v>-15.5</v>
      </c>
      <c r="C70" s="286">
        <v>-15</v>
      </c>
      <c r="D70" s="286">
        <v>-15.8333333333333</v>
      </c>
      <c r="E70" s="286">
        <v>-18</v>
      </c>
      <c r="F70" s="286">
        <v>-19.375</v>
      </c>
      <c r="G70" s="286">
        <v>-15.625</v>
      </c>
      <c r="H70" s="286">
        <v>-19.068916666666698</v>
      </c>
      <c r="I70" s="286">
        <v>-26.536916666666698</v>
      </c>
      <c r="J70" s="286">
        <v>-20.863624999999999</v>
      </c>
      <c r="K70" s="286">
        <v>-18.355458333333299</v>
      </c>
      <c r="L70" s="286">
        <v>-17</v>
      </c>
      <c r="M70" s="287">
        <v>-15.0833333333333</v>
      </c>
      <c r="N70" s="201"/>
      <c r="O70" s="284">
        <v>18</v>
      </c>
      <c r="P70" s="285">
        <v>154.208333333333</v>
      </c>
      <c r="Q70" s="286">
        <v>158</v>
      </c>
      <c r="R70" s="286">
        <v>155</v>
      </c>
      <c r="S70" s="286">
        <v>150.833333333333</v>
      </c>
      <c r="T70" s="286">
        <v>149.708333333333</v>
      </c>
      <c r="U70" s="286">
        <v>153.75</v>
      </c>
      <c r="V70" s="286">
        <v>150.62495833333301</v>
      </c>
      <c r="W70" s="286">
        <v>142.503166666667</v>
      </c>
      <c r="X70" s="286">
        <v>147.98862500000001</v>
      </c>
      <c r="Y70" s="286">
        <v>150.78933333333299</v>
      </c>
      <c r="Z70" s="286">
        <v>153</v>
      </c>
      <c r="AA70" s="287">
        <v>155</v>
      </c>
      <c r="AB70" s="284">
        <v>18</v>
      </c>
      <c r="AC70" s="285">
        <v>-16</v>
      </c>
      <c r="AD70" s="286">
        <v>-15.0833333333333</v>
      </c>
      <c r="AE70" s="286">
        <v>-15.75</v>
      </c>
      <c r="AF70" s="286">
        <v>-18.5416666666667</v>
      </c>
      <c r="AG70" s="286">
        <v>-20.6666666666667</v>
      </c>
      <c r="AH70" s="286">
        <v>-17.5416666666667</v>
      </c>
      <c r="AI70" s="286">
        <v>-21.771791666666701</v>
      </c>
      <c r="AJ70" s="286">
        <v>-33.064458333333299</v>
      </c>
      <c r="AK70" s="286">
        <v>-26.1733333333333</v>
      </c>
      <c r="AL70" s="286">
        <v>-24.008125</v>
      </c>
      <c r="AM70" s="286">
        <v>-22.6666666666667</v>
      </c>
      <c r="AN70" s="287">
        <v>-19</v>
      </c>
      <c r="AO70" s="201"/>
      <c r="AP70" s="284">
        <v>18</v>
      </c>
      <c r="AQ70" s="285">
        <v>137.041666666667</v>
      </c>
      <c r="AR70" s="286">
        <v>138</v>
      </c>
      <c r="AS70" s="286">
        <v>138.208333333333</v>
      </c>
      <c r="AT70" s="286">
        <v>134.958333333333</v>
      </c>
      <c r="AU70" s="286">
        <v>132.041666666667</v>
      </c>
      <c r="AV70" s="286">
        <v>135.541666666667</v>
      </c>
      <c r="AW70" s="286">
        <v>137.296875</v>
      </c>
      <c r="AX70" s="302">
        <v>125.606208333333</v>
      </c>
      <c r="AY70" s="286">
        <v>126.688291666667</v>
      </c>
      <c r="AZ70" s="302">
        <v>132.66683333333299</v>
      </c>
      <c r="BA70" s="302">
        <v>130.083333333333</v>
      </c>
      <c r="BB70" s="287">
        <v>131.125</v>
      </c>
      <c r="BC70" s="201"/>
      <c r="BD70" s="201"/>
      <c r="BE70" s="201"/>
      <c r="BF70" s="201"/>
      <c r="BG70" s="201"/>
      <c r="BH70" s="2"/>
      <c r="BI70" s="2"/>
      <c r="BJ70" s="2"/>
      <c r="BK70" s="2"/>
      <c r="BL70" s="2"/>
      <c r="BM70" s="2"/>
    </row>
    <row r="71" spans="1:65" ht="16.7" customHeight="1">
      <c r="A71" s="284">
        <v>19</v>
      </c>
      <c r="B71" s="285">
        <v>-16</v>
      </c>
      <c r="C71" s="286">
        <v>-16</v>
      </c>
      <c r="D71" s="286">
        <v>-15.1666666666667</v>
      </c>
      <c r="E71" s="286">
        <v>-18.25</v>
      </c>
      <c r="F71" s="286">
        <v>-19.625</v>
      </c>
      <c r="G71" s="286">
        <v>-15.2083333333333</v>
      </c>
      <c r="H71" s="286">
        <v>-19.2610833333333</v>
      </c>
      <c r="I71" s="286">
        <v>-22.3534583333333</v>
      </c>
      <c r="J71" s="286">
        <v>-20.983625</v>
      </c>
      <c r="K71" s="286">
        <v>-17.248916666666702</v>
      </c>
      <c r="L71" s="286">
        <v>-17</v>
      </c>
      <c r="M71" s="287">
        <v>-14.375</v>
      </c>
      <c r="N71" s="201"/>
      <c r="O71" s="284">
        <v>19</v>
      </c>
      <c r="P71" s="285">
        <v>154</v>
      </c>
      <c r="Q71" s="286">
        <v>158</v>
      </c>
      <c r="R71" s="286">
        <v>155</v>
      </c>
      <c r="S71" s="286">
        <v>150.208333333333</v>
      </c>
      <c r="T71" s="286">
        <v>149.208333333333</v>
      </c>
      <c r="U71" s="286">
        <v>154.333333333333</v>
      </c>
      <c r="V71" s="286">
        <v>150.23287500000001</v>
      </c>
      <c r="W71" s="286">
        <v>143.77975000000001</v>
      </c>
      <c r="X71" s="286">
        <v>147.831875</v>
      </c>
      <c r="Y71" s="286">
        <v>151.276958333333</v>
      </c>
      <c r="Z71" s="286">
        <v>153</v>
      </c>
      <c r="AA71" s="287">
        <v>156.375</v>
      </c>
      <c r="AB71" s="284">
        <v>19</v>
      </c>
      <c r="AC71" s="285">
        <v>-16</v>
      </c>
      <c r="AD71" s="286">
        <v>-16</v>
      </c>
      <c r="AE71" s="286">
        <v>-15</v>
      </c>
      <c r="AF71" s="286">
        <v>-18.8333333333333</v>
      </c>
      <c r="AG71" s="286">
        <v>-21.5833333333333</v>
      </c>
      <c r="AH71" s="286">
        <v>-17.4583333333333</v>
      </c>
      <c r="AI71" s="286">
        <v>-22.121083333333299</v>
      </c>
      <c r="AJ71" s="286">
        <v>-26.92925</v>
      </c>
      <c r="AK71" s="286">
        <v>-26.425625</v>
      </c>
      <c r="AL71" s="286">
        <v>-22.764791666666699</v>
      </c>
      <c r="AM71" s="286">
        <v>-23</v>
      </c>
      <c r="AN71" s="287">
        <v>-18.0833333333333</v>
      </c>
      <c r="AO71" s="201"/>
      <c r="AP71" s="284">
        <v>19</v>
      </c>
      <c r="AQ71" s="285">
        <v>136.791666666667</v>
      </c>
      <c r="AR71" s="286">
        <v>138</v>
      </c>
      <c r="AS71" s="286">
        <v>139</v>
      </c>
      <c r="AT71" s="286">
        <v>134.666666666667</v>
      </c>
      <c r="AU71" s="286">
        <v>132</v>
      </c>
      <c r="AV71" s="286">
        <v>137.208333333333</v>
      </c>
      <c r="AW71" s="286">
        <v>136.33870833333299</v>
      </c>
      <c r="AX71" s="302">
        <v>126.684041666667</v>
      </c>
      <c r="AY71" s="286">
        <v>126.716083333333</v>
      </c>
      <c r="AZ71" s="302">
        <v>133.13466666666699</v>
      </c>
      <c r="BA71" s="302">
        <v>129.083333333333</v>
      </c>
      <c r="BB71" s="287">
        <v>132.208333333333</v>
      </c>
      <c r="BC71" s="201"/>
      <c r="BD71" s="201"/>
      <c r="BE71" s="201"/>
      <c r="BF71" s="201"/>
      <c r="BG71" s="201"/>
      <c r="BH71" s="2"/>
      <c r="BI71" s="2"/>
      <c r="BJ71" s="2"/>
      <c r="BK71" s="2"/>
      <c r="BL71" s="2"/>
      <c r="BM71" s="2"/>
    </row>
    <row r="72" spans="1:65" ht="16.7" customHeight="1">
      <c r="A72" s="284">
        <v>20</v>
      </c>
      <c r="B72" s="285">
        <v>-16</v>
      </c>
      <c r="C72" s="286">
        <v>-16</v>
      </c>
      <c r="D72" s="286">
        <v>-15.5833333333333</v>
      </c>
      <c r="E72" s="286">
        <v>-18.5</v>
      </c>
      <c r="F72" s="286">
        <v>-18.5416666666667</v>
      </c>
      <c r="G72" s="286">
        <v>-14.5</v>
      </c>
      <c r="H72" s="286">
        <v>-19.369125</v>
      </c>
      <c r="I72" s="286">
        <v>-23.684875000000002</v>
      </c>
      <c r="J72" s="286">
        <v>-21.0380416666667</v>
      </c>
      <c r="K72" s="286">
        <v>-15.351875</v>
      </c>
      <c r="L72" s="286">
        <v>-17.125</v>
      </c>
      <c r="M72" s="287">
        <v>-14</v>
      </c>
      <c r="N72" s="201"/>
      <c r="O72" s="284">
        <v>20</v>
      </c>
      <c r="P72" s="285">
        <v>154</v>
      </c>
      <c r="Q72" s="286">
        <v>157.375</v>
      </c>
      <c r="R72" s="286">
        <v>155</v>
      </c>
      <c r="S72" s="286">
        <v>150</v>
      </c>
      <c r="T72" s="286">
        <v>150</v>
      </c>
      <c r="U72" s="286">
        <v>155.083333333333</v>
      </c>
      <c r="V72" s="286">
        <v>149.908083333333</v>
      </c>
      <c r="W72" s="286">
        <v>143.700083333333</v>
      </c>
      <c r="X72" s="286">
        <v>147.71758333333301</v>
      </c>
      <c r="Y72" s="286">
        <v>152.84758333333301</v>
      </c>
      <c r="Z72" s="286">
        <v>153</v>
      </c>
      <c r="AA72" s="287">
        <v>157</v>
      </c>
      <c r="AB72" s="284">
        <v>20</v>
      </c>
      <c r="AC72" s="285">
        <v>-16.0833333333333</v>
      </c>
      <c r="AD72" s="286">
        <v>-16</v>
      </c>
      <c r="AE72" s="286">
        <v>-15.25</v>
      </c>
      <c r="AF72" s="286">
        <v>-19.4166666666667</v>
      </c>
      <c r="AG72" s="286">
        <v>-20.4166666666667</v>
      </c>
      <c r="AH72" s="286">
        <v>-17</v>
      </c>
      <c r="AI72" s="286">
        <v>-22.438708333333299</v>
      </c>
      <c r="AJ72" s="286">
        <v>-27.755875</v>
      </c>
      <c r="AK72" s="286">
        <v>-26.6458333333333</v>
      </c>
      <c r="AL72" s="286">
        <v>-21.476666666666699</v>
      </c>
      <c r="AM72" s="286">
        <v>-23</v>
      </c>
      <c r="AN72" s="287">
        <v>-18</v>
      </c>
      <c r="AO72" s="201"/>
      <c r="AP72" s="284">
        <v>20</v>
      </c>
      <c r="AQ72" s="285">
        <v>136.875</v>
      </c>
      <c r="AR72" s="286">
        <v>138</v>
      </c>
      <c r="AS72" s="286">
        <v>138.75</v>
      </c>
      <c r="AT72" s="286">
        <v>134.458333333333</v>
      </c>
      <c r="AU72" s="286">
        <v>133.75</v>
      </c>
      <c r="AV72" s="286">
        <v>137.208333333333</v>
      </c>
      <c r="AW72" s="286">
        <v>134.85254166666701</v>
      </c>
      <c r="AX72" s="302">
        <v>126.358083333333</v>
      </c>
      <c r="AY72" s="286">
        <v>126.62695833333299</v>
      </c>
      <c r="AZ72" s="302">
        <v>133.87629166666699</v>
      </c>
      <c r="BA72" s="302">
        <v>128.5</v>
      </c>
      <c r="BB72" s="287">
        <v>132.75</v>
      </c>
      <c r="BC72" s="201"/>
      <c r="BD72" s="201"/>
      <c r="BE72" s="201"/>
      <c r="BF72" s="201"/>
      <c r="BG72" s="201"/>
      <c r="BH72" s="2"/>
      <c r="BI72" s="2"/>
      <c r="BJ72" s="2"/>
      <c r="BK72" s="2"/>
      <c r="BL72" s="2"/>
      <c r="BM72" s="2"/>
    </row>
    <row r="73" spans="1:65" ht="16.7" customHeight="1">
      <c r="A73" s="284">
        <v>21</v>
      </c>
      <c r="B73" s="285">
        <v>-16</v>
      </c>
      <c r="C73" s="286">
        <v>-16</v>
      </c>
      <c r="D73" s="286">
        <v>-14.5416666666667</v>
      </c>
      <c r="E73" s="286">
        <v>-18.625</v>
      </c>
      <c r="F73" s="286">
        <v>-17.3333333333333</v>
      </c>
      <c r="G73" s="286">
        <v>-14.9583333333333</v>
      </c>
      <c r="H73" s="286">
        <v>-19.7716666666667</v>
      </c>
      <c r="I73" s="286">
        <v>-24.541833333333301</v>
      </c>
      <c r="J73" s="286">
        <v>-20.826499999999999</v>
      </c>
      <c r="K73" s="286">
        <v>-16.099208333333301</v>
      </c>
      <c r="L73" s="286">
        <v>-17.0833333333333</v>
      </c>
      <c r="M73" s="287">
        <v>-14.7916666666667</v>
      </c>
      <c r="N73" s="201"/>
      <c r="O73" s="284">
        <v>21</v>
      </c>
      <c r="P73" s="285">
        <v>154</v>
      </c>
      <c r="Q73" s="286">
        <v>157</v>
      </c>
      <c r="R73" s="286">
        <v>155.666666666667</v>
      </c>
      <c r="S73" s="286">
        <v>150</v>
      </c>
      <c r="T73" s="286">
        <v>151.083333333333</v>
      </c>
      <c r="U73" s="286">
        <v>155.125</v>
      </c>
      <c r="V73" s="286">
        <v>149.46804166666701</v>
      </c>
      <c r="W73" s="286">
        <v>143.53</v>
      </c>
      <c r="X73" s="286">
        <v>147.63183333333299</v>
      </c>
      <c r="Y73" s="286">
        <v>153.37358333333299</v>
      </c>
      <c r="Z73" s="286">
        <v>153</v>
      </c>
      <c r="AA73" s="287">
        <v>156.916666666667</v>
      </c>
      <c r="AB73" s="284">
        <v>21</v>
      </c>
      <c r="AC73" s="285">
        <v>-16.4583333333333</v>
      </c>
      <c r="AD73" s="286">
        <v>-16</v>
      </c>
      <c r="AE73" s="286">
        <v>-14.4583333333333</v>
      </c>
      <c r="AF73" s="286">
        <v>-19.6666666666667</v>
      </c>
      <c r="AG73" s="286">
        <v>-19.25</v>
      </c>
      <c r="AH73" s="286">
        <v>-17.3333333333333</v>
      </c>
      <c r="AI73" s="286">
        <v>-24.4910416666667</v>
      </c>
      <c r="AJ73" s="286">
        <v>-28.5988333333333</v>
      </c>
      <c r="AK73" s="286">
        <v>-26.893041666666701</v>
      </c>
      <c r="AL73" s="286">
        <v>-21.500416666666698</v>
      </c>
      <c r="AM73" s="286">
        <v>-22.75</v>
      </c>
      <c r="AN73" s="287">
        <v>-18</v>
      </c>
      <c r="AO73" s="201"/>
      <c r="AP73" s="284">
        <v>21</v>
      </c>
      <c r="AQ73" s="285">
        <v>136.583333333333</v>
      </c>
      <c r="AR73" s="286">
        <v>138</v>
      </c>
      <c r="AS73" s="286">
        <v>137.125</v>
      </c>
      <c r="AT73" s="286">
        <v>134.25</v>
      </c>
      <c r="AU73" s="286">
        <v>138.333333333333</v>
      </c>
      <c r="AV73" s="286">
        <v>136.708333333333</v>
      </c>
      <c r="AW73" s="286">
        <v>133.58770833333301</v>
      </c>
      <c r="AX73" s="302">
        <v>126.13245833333301</v>
      </c>
      <c r="AY73" s="286">
        <v>125.995416666667</v>
      </c>
      <c r="AZ73" s="302">
        <v>133.73220833333301</v>
      </c>
      <c r="BA73" s="302">
        <v>128.375</v>
      </c>
      <c r="BB73" s="287">
        <v>132.083333333333</v>
      </c>
      <c r="BC73" s="201"/>
      <c r="BD73" s="201"/>
      <c r="BE73" s="201"/>
      <c r="BF73" s="201"/>
      <c r="BG73" s="201"/>
      <c r="BH73" s="2"/>
      <c r="BI73" s="2"/>
      <c r="BJ73" s="2"/>
      <c r="BK73" s="2"/>
      <c r="BL73" s="2"/>
      <c r="BM73" s="2"/>
    </row>
    <row r="74" spans="1:65" ht="16.7" customHeight="1">
      <c r="A74" s="284">
        <v>22</v>
      </c>
      <c r="B74" s="285">
        <v>-16.25</v>
      </c>
      <c r="C74" s="286">
        <v>-16</v>
      </c>
      <c r="D74" s="286">
        <v>-14</v>
      </c>
      <c r="E74" s="286">
        <v>-19</v>
      </c>
      <c r="F74" s="286">
        <v>-17.4583333333333</v>
      </c>
      <c r="G74" s="286">
        <v>-15</v>
      </c>
      <c r="H74" s="286">
        <v>-20.47925</v>
      </c>
      <c r="I74" s="286">
        <v>-24.723458333333301</v>
      </c>
      <c r="J74" s="286">
        <v>-20.307500000000001</v>
      </c>
      <c r="K74" s="286">
        <v>-16.5237083333333</v>
      </c>
      <c r="L74" s="286">
        <v>-17</v>
      </c>
      <c r="M74" s="287">
        <v>-14.9583333333333</v>
      </c>
      <c r="N74" s="201"/>
      <c r="O74" s="284">
        <v>22</v>
      </c>
      <c r="P74" s="285">
        <v>154</v>
      </c>
      <c r="Q74" s="286">
        <v>157.458333333333</v>
      </c>
      <c r="R74" s="286">
        <v>156</v>
      </c>
      <c r="S74" s="286">
        <v>149.5</v>
      </c>
      <c r="T74" s="286">
        <v>151.625</v>
      </c>
      <c r="U74" s="286">
        <v>155.291666666667</v>
      </c>
      <c r="V74" s="286">
        <v>148.80216666666701</v>
      </c>
      <c r="W74" s="286">
        <v>143.57604166666701</v>
      </c>
      <c r="X74" s="286">
        <v>147.84516666666701</v>
      </c>
      <c r="Y74" s="286">
        <v>153.18212500000001</v>
      </c>
      <c r="Z74" s="286">
        <v>153</v>
      </c>
      <c r="AA74" s="287">
        <v>156.333333333333</v>
      </c>
      <c r="AB74" s="284">
        <v>22</v>
      </c>
      <c r="AC74" s="285">
        <v>-17</v>
      </c>
      <c r="AD74" s="286">
        <v>-15.5</v>
      </c>
      <c r="AE74" s="286">
        <v>-14.2916666666667</v>
      </c>
      <c r="AF74" s="286">
        <v>-19.875</v>
      </c>
      <c r="AG74" s="286">
        <v>-19.2083333333333</v>
      </c>
      <c r="AH74" s="286">
        <v>-17.125</v>
      </c>
      <c r="AI74" s="286">
        <v>-26.16675</v>
      </c>
      <c r="AJ74" s="286">
        <v>-28.719333333333299</v>
      </c>
      <c r="AK74" s="286">
        <v>-26.169625</v>
      </c>
      <c r="AL74" s="286">
        <v>-21.669041666666701</v>
      </c>
      <c r="AM74" s="286">
        <v>-22</v>
      </c>
      <c r="AN74" s="287">
        <v>-18</v>
      </c>
      <c r="AO74" s="201"/>
      <c r="AP74" s="284">
        <v>22</v>
      </c>
      <c r="AQ74" s="285">
        <v>136.583333333333</v>
      </c>
      <c r="AR74" s="286">
        <v>138</v>
      </c>
      <c r="AS74" s="286">
        <v>136.666666666667</v>
      </c>
      <c r="AT74" s="286">
        <v>133.875</v>
      </c>
      <c r="AU74" s="286">
        <v>139.083333333333</v>
      </c>
      <c r="AV74" s="286">
        <v>137.75</v>
      </c>
      <c r="AW74" s="286">
        <v>132.69183333333299</v>
      </c>
      <c r="AX74" s="302">
        <v>126.10833333333299</v>
      </c>
      <c r="AY74" s="286">
        <v>126.010708333333</v>
      </c>
      <c r="AZ74" s="302">
        <v>133.89683333333301</v>
      </c>
      <c r="BA74" s="302">
        <v>128.833333333333</v>
      </c>
      <c r="BB74" s="287">
        <v>132.333333333333</v>
      </c>
      <c r="BC74" s="201"/>
      <c r="BD74" s="201"/>
      <c r="BE74" s="201"/>
      <c r="BF74" s="201"/>
      <c r="BG74" s="201"/>
      <c r="BH74" s="2"/>
      <c r="BI74" s="2"/>
      <c r="BJ74" s="2"/>
      <c r="BK74" s="2"/>
      <c r="BL74" s="2"/>
      <c r="BM74" s="2"/>
    </row>
    <row r="75" spans="1:65" ht="16.7" customHeight="1">
      <c r="A75" s="284">
        <v>23</v>
      </c>
      <c r="B75" s="285">
        <v>-16.4583333333333</v>
      </c>
      <c r="C75" s="286">
        <v>-16</v>
      </c>
      <c r="D75" s="286">
        <v>-13.5</v>
      </c>
      <c r="E75" s="286">
        <v>-19.3333333333333</v>
      </c>
      <c r="F75" s="286">
        <v>-18</v>
      </c>
      <c r="G75" s="286">
        <v>-14.4583333333333</v>
      </c>
      <c r="H75" s="286">
        <v>-21.056249999999999</v>
      </c>
      <c r="I75" s="286">
        <v>-23.449208333333299</v>
      </c>
      <c r="J75" s="286">
        <v>-17.225291666666699</v>
      </c>
      <c r="K75" s="286">
        <v>-16.976875</v>
      </c>
      <c r="L75" s="286">
        <v>-17</v>
      </c>
      <c r="M75" s="287">
        <v>-15</v>
      </c>
      <c r="N75" s="201"/>
      <c r="O75" s="284">
        <v>23</v>
      </c>
      <c r="P75" s="285">
        <v>153.791666666667</v>
      </c>
      <c r="Q75" s="286">
        <v>158</v>
      </c>
      <c r="R75" s="286">
        <v>156.666666666667</v>
      </c>
      <c r="S75" s="286">
        <v>149</v>
      </c>
      <c r="T75" s="286">
        <v>150.916666666667</v>
      </c>
      <c r="U75" s="286">
        <v>156</v>
      </c>
      <c r="V75" s="286">
        <v>148.27970833333299</v>
      </c>
      <c r="W75" s="286">
        <v>144.11158333333299</v>
      </c>
      <c r="X75" s="286">
        <v>149.88675000000001</v>
      </c>
      <c r="Y75" s="286">
        <v>152.757833333333</v>
      </c>
      <c r="Z75" s="286">
        <v>153</v>
      </c>
      <c r="AA75" s="287">
        <v>157</v>
      </c>
      <c r="AB75" s="284">
        <v>23</v>
      </c>
      <c r="AC75" s="285">
        <v>-17</v>
      </c>
      <c r="AD75" s="286">
        <v>-15.125</v>
      </c>
      <c r="AE75" s="286">
        <v>-13.5833333333333</v>
      </c>
      <c r="AF75" s="286">
        <v>-20.2916666666667</v>
      </c>
      <c r="AG75" s="286">
        <v>-19.75</v>
      </c>
      <c r="AH75" s="286">
        <v>-16.25</v>
      </c>
      <c r="AI75" s="286">
        <v>-26.843125000000001</v>
      </c>
      <c r="AJ75" s="286">
        <v>-28.120374999999999</v>
      </c>
      <c r="AK75" s="286">
        <v>-22.911375</v>
      </c>
      <c r="AL75" s="286">
        <v>-21.969374999999999</v>
      </c>
      <c r="AM75" s="286">
        <v>-22</v>
      </c>
      <c r="AN75" s="287">
        <v>-18</v>
      </c>
      <c r="AO75" s="201"/>
      <c r="AP75" s="284">
        <v>23</v>
      </c>
      <c r="AQ75" s="285">
        <v>135.416666666667</v>
      </c>
      <c r="AR75" s="286">
        <v>138</v>
      </c>
      <c r="AS75" s="286">
        <v>138.25</v>
      </c>
      <c r="AT75" s="286">
        <v>133.041666666667</v>
      </c>
      <c r="AU75" s="286">
        <v>137.708333333333</v>
      </c>
      <c r="AV75" s="286">
        <v>139.291666666667</v>
      </c>
      <c r="AW75" s="286">
        <v>132.2775</v>
      </c>
      <c r="AX75" s="302">
        <v>126.10079166666701</v>
      </c>
      <c r="AY75" s="286">
        <v>126.297666666667</v>
      </c>
      <c r="AZ75" s="302">
        <v>133.90112500000001</v>
      </c>
      <c r="BA75" s="302">
        <v>129.875</v>
      </c>
      <c r="BB75" s="287">
        <v>132.375</v>
      </c>
      <c r="BC75" s="201"/>
      <c r="BD75" s="201"/>
      <c r="BE75" s="201"/>
      <c r="BF75" s="201"/>
      <c r="BG75" s="201"/>
      <c r="BH75" s="2"/>
      <c r="BI75" s="2"/>
      <c r="BJ75" s="2"/>
      <c r="BK75" s="2"/>
      <c r="BL75" s="2"/>
      <c r="BM75" s="2"/>
    </row>
    <row r="76" spans="1:65" ht="16.7" customHeight="1">
      <c r="A76" s="284">
        <v>24</v>
      </c>
      <c r="B76" s="285">
        <v>-16.5833333333333</v>
      </c>
      <c r="C76" s="286">
        <v>-16</v>
      </c>
      <c r="D76" s="286">
        <v>-13.875</v>
      </c>
      <c r="E76" s="286">
        <v>-19.75</v>
      </c>
      <c r="F76" s="286">
        <v>-18.5416666666667</v>
      </c>
      <c r="G76" s="286">
        <v>-14.375</v>
      </c>
      <c r="H76" s="286">
        <v>-21.388791666666702</v>
      </c>
      <c r="I76" s="286">
        <v>-21.8073333333333</v>
      </c>
      <c r="J76" s="286">
        <v>-18.752500000000001</v>
      </c>
      <c r="K76" s="286">
        <v>-17.280416666666699</v>
      </c>
      <c r="L76" s="286">
        <v>-17</v>
      </c>
      <c r="M76" s="287">
        <v>-15</v>
      </c>
      <c r="N76" s="201"/>
      <c r="O76" s="284">
        <v>24</v>
      </c>
      <c r="P76" s="285">
        <v>153.416666666667</v>
      </c>
      <c r="Q76" s="286">
        <v>157.5</v>
      </c>
      <c r="R76" s="286">
        <v>156.75</v>
      </c>
      <c r="S76" s="286">
        <v>148.291666666667</v>
      </c>
      <c r="T76" s="286">
        <v>150.458333333333</v>
      </c>
      <c r="U76" s="286">
        <v>156</v>
      </c>
      <c r="V76" s="286">
        <v>147.838875</v>
      </c>
      <c r="W76" s="286">
        <v>144.892208333333</v>
      </c>
      <c r="X76" s="286">
        <v>150.02258333333299</v>
      </c>
      <c r="Y76" s="286">
        <v>152.517458333333</v>
      </c>
      <c r="Z76" s="286">
        <v>153</v>
      </c>
      <c r="AA76" s="287">
        <v>156.125</v>
      </c>
      <c r="AB76" s="284">
        <v>24</v>
      </c>
      <c r="AC76" s="285">
        <v>-17</v>
      </c>
      <c r="AD76" s="286">
        <v>-15.25</v>
      </c>
      <c r="AE76" s="286">
        <v>-14</v>
      </c>
      <c r="AF76" s="286">
        <v>-20.5833333333333</v>
      </c>
      <c r="AG76" s="286">
        <v>-20.625</v>
      </c>
      <c r="AH76" s="286">
        <v>-15.9166666666667</v>
      </c>
      <c r="AI76" s="286">
        <v>-27.524166666666702</v>
      </c>
      <c r="AJ76" s="286">
        <v>-26.745249999999999</v>
      </c>
      <c r="AK76" s="286">
        <v>-24.027125000000002</v>
      </c>
      <c r="AL76" s="286">
        <v>-22.0982916666667</v>
      </c>
      <c r="AM76" s="286">
        <v>-22</v>
      </c>
      <c r="AN76" s="287">
        <v>-18</v>
      </c>
      <c r="AO76" s="201"/>
      <c r="AP76" s="284">
        <v>24</v>
      </c>
      <c r="AQ76" s="285">
        <v>135</v>
      </c>
      <c r="AR76" s="286">
        <v>138.083333333333</v>
      </c>
      <c r="AS76" s="286">
        <v>139</v>
      </c>
      <c r="AT76" s="286">
        <v>132.708333333333</v>
      </c>
      <c r="AU76" s="286">
        <v>136.708333333333</v>
      </c>
      <c r="AV76" s="286">
        <v>140.083333333333</v>
      </c>
      <c r="AW76" s="286">
        <v>130.50466666666699</v>
      </c>
      <c r="AX76" s="302">
        <v>126.471625</v>
      </c>
      <c r="AY76" s="286">
        <v>126.77441666666699</v>
      </c>
      <c r="AZ76" s="302">
        <v>133.763916666667</v>
      </c>
      <c r="BA76" s="302">
        <v>131.208333333333</v>
      </c>
      <c r="BB76" s="287">
        <v>131.75</v>
      </c>
      <c r="BC76" s="201"/>
      <c r="BD76" s="201"/>
      <c r="BE76" s="201"/>
      <c r="BF76" s="201"/>
      <c r="BG76" s="201"/>
      <c r="BH76" s="2"/>
      <c r="BI76" s="2"/>
      <c r="BJ76" s="2"/>
      <c r="BK76" s="2"/>
      <c r="BL76" s="2"/>
      <c r="BM76" s="2"/>
    </row>
    <row r="77" spans="1:65" ht="16.7" customHeight="1">
      <c r="A77" s="284">
        <v>25</v>
      </c>
      <c r="B77" s="285">
        <v>-16.7083333333333</v>
      </c>
      <c r="C77" s="286">
        <v>-16</v>
      </c>
      <c r="D77" s="286">
        <v>-14</v>
      </c>
      <c r="E77" s="286">
        <v>-20</v>
      </c>
      <c r="F77" s="286">
        <v>-19</v>
      </c>
      <c r="G77" s="286">
        <v>-14.75</v>
      </c>
      <c r="H77" s="286">
        <v>-21.911375</v>
      </c>
      <c r="I77" s="286">
        <v>-19.502833333333299</v>
      </c>
      <c r="J77" s="286">
        <v>-18.978916666666699</v>
      </c>
      <c r="K77" s="286">
        <v>-17.413499999999999</v>
      </c>
      <c r="L77" s="286">
        <v>-17</v>
      </c>
      <c r="M77" s="287">
        <v>-15.5416666666667</v>
      </c>
      <c r="N77" s="201"/>
      <c r="O77" s="284">
        <v>25</v>
      </c>
      <c r="P77" s="285">
        <v>153.583333333333</v>
      </c>
      <c r="Q77" s="286">
        <v>157</v>
      </c>
      <c r="R77" s="286">
        <v>156</v>
      </c>
      <c r="S77" s="286">
        <v>148</v>
      </c>
      <c r="T77" s="286">
        <v>149.75</v>
      </c>
      <c r="U77" s="286">
        <v>155.666666666667</v>
      </c>
      <c r="V77" s="286">
        <v>147.35570833333301</v>
      </c>
      <c r="W77" s="286">
        <v>146.34158333333301</v>
      </c>
      <c r="X77" s="286">
        <v>150.08041666666699</v>
      </c>
      <c r="Y77" s="286">
        <v>152.44087500000001</v>
      </c>
      <c r="Z77" s="286">
        <v>153</v>
      </c>
      <c r="AA77" s="287">
        <v>156</v>
      </c>
      <c r="AB77" s="284">
        <v>25</v>
      </c>
      <c r="AC77" s="285">
        <v>-17</v>
      </c>
      <c r="AD77" s="286">
        <v>-15.9583333333333</v>
      </c>
      <c r="AE77" s="286">
        <v>-14.0416666666667</v>
      </c>
      <c r="AF77" s="286">
        <v>-20.9583333333333</v>
      </c>
      <c r="AG77" s="286">
        <v>-21.5833333333333</v>
      </c>
      <c r="AH77" s="286">
        <v>-16.1666666666667</v>
      </c>
      <c r="AI77" s="286">
        <v>-28.326125000000001</v>
      </c>
      <c r="AJ77" s="286">
        <v>-24.936458333333299</v>
      </c>
      <c r="AK77" s="286">
        <v>-24.440791666666701</v>
      </c>
      <c r="AL77" s="286">
        <v>-22.123249999999999</v>
      </c>
      <c r="AM77" s="286">
        <v>-22</v>
      </c>
      <c r="AN77" s="287">
        <v>-18.0833333333333</v>
      </c>
      <c r="AO77" s="201"/>
      <c r="AP77" s="284">
        <v>25</v>
      </c>
      <c r="AQ77" s="285">
        <v>135.375</v>
      </c>
      <c r="AR77" s="286">
        <v>138</v>
      </c>
      <c r="AS77" s="286">
        <v>138.375</v>
      </c>
      <c r="AT77" s="286">
        <v>132.5</v>
      </c>
      <c r="AU77" s="286">
        <v>136.291666666667</v>
      </c>
      <c r="AV77" s="286">
        <v>140.208333333333</v>
      </c>
      <c r="AW77" s="286">
        <v>129.81020833333301</v>
      </c>
      <c r="AX77" s="302">
        <v>127.61199999999999</v>
      </c>
      <c r="AY77" s="286">
        <v>127.863375</v>
      </c>
      <c r="AZ77" s="302">
        <v>135.094666666667</v>
      </c>
      <c r="BA77" s="302">
        <v>130.625</v>
      </c>
      <c r="BB77" s="287">
        <v>130.833333333333</v>
      </c>
      <c r="BC77" s="201"/>
      <c r="BD77" s="201"/>
      <c r="BE77" s="201"/>
      <c r="BF77" s="201"/>
      <c r="BG77" s="201"/>
      <c r="BH77" s="2"/>
      <c r="BI77" s="2"/>
      <c r="BJ77" s="2"/>
      <c r="BK77" s="2"/>
      <c r="BL77" s="2"/>
      <c r="BM77" s="2"/>
    </row>
    <row r="78" spans="1:65" ht="16.7" customHeight="1">
      <c r="A78" s="284">
        <v>26</v>
      </c>
      <c r="B78" s="285">
        <v>-17</v>
      </c>
      <c r="C78" s="286">
        <v>-16</v>
      </c>
      <c r="D78" s="286">
        <v>-14.875</v>
      </c>
      <c r="E78" s="286">
        <v>-20.0833333333333</v>
      </c>
      <c r="F78" s="286">
        <v>-19.3333333333333</v>
      </c>
      <c r="G78" s="286">
        <v>-15.2916666666667</v>
      </c>
      <c r="H78" s="286">
        <v>-22.696999999999999</v>
      </c>
      <c r="I78" s="286">
        <v>-16.343875000000001</v>
      </c>
      <c r="J78" s="286">
        <v>-19.289375</v>
      </c>
      <c r="K78" s="286">
        <v>-17.531916666666699</v>
      </c>
      <c r="L78" s="286">
        <v>-17</v>
      </c>
      <c r="M78" s="287">
        <v>-16</v>
      </c>
      <c r="N78" s="201"/>
      <c r="O78" s="284">
        <v>26</v>
      </c>
      <c r="P78" s="285">
        <v>154</v>
      </c>
      <c r="Q78" s="286">
        <v>157</v>
      </c>
      <c r="R78" s="286">
        <v>155.708333333333</v>
      </c>
      <c r="S78" s="286">
        <v>148</v>
      </c>
      <c r="T78" s="286">
        <v>149</v>
      </c>
      <c r="U78" s="286">
        <v>155</v>
      </c>
      <c r="V78" s="286">
        <v>146.87508333333301</v>
      </c>
      <c r="W78" s="286">
        <v>149.33883333333301</v>
      </c>
      <c r="X78" s="286">
        <v>149.90549999999999</v>
      </c>
      <c r="Y78" s="286">
        <v>152.3605</v>
      </c>
      <c r="Z78" s="286">
        <v>153</v>
      </c>
      <c r="AA78" s="287">
        <v>156</v>
      </c>
      <c r="AB78" s="284">
        <v>26</v>
      </c>
      <c r="AC78" s="285">
        <v>-17</v>
      </c>
      <c r="AD78" s="286">
        <v>-16</v>
      </c>
      <c r="AE78" s="286">
        <v>-14.4583333333333</v>
      </c>
      <c r="AF78" s="286">
        <v>-21.4583333333333</v>
      </c>
      <c r="AG78" s="286">
        <v>-21.875</v>
      </c>
      <c r="AH78" s="286">
        <v>-16.625</v>
      </c>
      <c r="AI78" s="286">
        <v>-29.2842083333333</v>
      </c>
      <c r="AJ78" s="286">
        <v>-22.171541666666698</v>
      </c>
      <c r="AK78" s="286">
        <v>-24.846625</v>
      </c>
      <c r="AL78" s="286">
        <v>-22.232875</v>
      </c>
      <c r="AM78" s="286">
        <v>-22</v>
      </c>
      <c r="AN78" s="287">
        <v>-18.625</v>
      </c>
      <c r="AO78" s="201"/>
      <c r="AP78" s="284">
        <v>26</v>
      </c>
      <c r="AQ78" s="285">
        <v>136</v>
      </c>
      <c r="AR78" s="286">
        <v>138</v>
      </c>
      <c r="AS78" s="286">
        <v>138</v>
      </c>
      <c r="AT78" s="286">
        <v>132.458333333333</v>
      </c>
      <c r="AU78" s="286">
        <v>134.541666666667</v>
      </c>
      <c r="AV78" s="286">
        <v>140</v>
      </c>
      <c r="AW78" s="286">
        <v>129.12812500000001</v>
      </c>
      <c r="AX78" s="302">
        <v>130.778208333333</v>
      </c>
      <c r="AY78" s="286">
        <v>128.29658333333299</v>
      </c>
      <c r="AZ78" s="302">
        <v>134.634625</v>
      </c>
      <c r="BA78" s="302">
        <v>131.083333333333</v>
      </c>
      <c r="BB78" s="287">
        <v>130.083333333333</v>
      </c>
      <c r="BC78" s="201"/>
      <c r="BD78" s="201"/>
      <c r="BE78" s="201"/>
      <c r="BF78" s="201"/>
      <c r="BG78" s="201"/>
      <c r="BH78" s="2"/>
      <c r="BI78" s="2"/>
      <c r="BJ78" s="2"/>
      <c r="BK78" s="2"/>
      <c r="BL78" s="2"/>
      <c r="BM78" s="2"/>
    </row>
    <row r="79" spans="1:65" ht="16.7" customHeight="1">
      <c r="A79" s="284">
        <v>27</v>
      </c>
      <c r="B79" s="285">
        <v>-17</v>
      </c>
      <c r="C79" s="286">
        <v>-16</v>
      </c>
      <c r="D79" s="286">
        <v>-15</v>
      </c>
      <c r="E79" s="286">
        <v>-20.375</v>
      </c>
      <c r="F79" s="286">
        <v>-19.0416666666667</v>
      </c>
      <c r="G79" s="286">
        <v>-15.9583333333333</v>
      </c>
      <c r="H79" s="286">
        <v>-23.1049166666667</v>
      </c>
      <c r="I79" s="286">
        <v>-16.3570833333333</v>
      </c>
      <c r="J79" s="286">
        <v>-18.980125000000001</v>
      </c>
      <c r="K79" s="286">
        <v>-17.484208333333299</v>
      </c>
      <c r="L79" s="286">
        <v>-17</v>
      </c>
      <c r="M79" s="287">
        <v>-16</v>
      </c>
      <c r="N79" s="201"/>
      <c r="O79" s="284">
        <v>27</v>
      </c>
      <c r="P79" s="285">
        <v>154</v>
      </c>
      <c r="Q79" s="286">
        <v>156.25</v>
      </c>
      <c r="R79" s="286">
        <v>155</v>
      </c>
      <c r="S79" s="286">
        <v>148</v>
      </c>
      <c r="T79" s="286">
        <v>148.041666666667</v>
      </c>
      <c r="U79" s="286">
        <v>154.708333333333</v>
      </c>
      <c r="V79" s="286">
        <v>146.34520833333301</v>
      </c>
      <c r="W79" s="286">
        <v>151.005541666667</v>
      </c>
      <c r="X79" s="286">
        <v>150.144375</v>
      </c>
      <c r="Y79" s="286">
        <v>152.629291666667</v>
      </c>
      <c r="Z79" s="286">
        <v>153</v>
      </c>
      <c r="AA79" s="287">
        <v>156</v>
      </c>
      <c r="AB79" s="284">
        <v>27</v>
      </c>
      <c r="AC79" s="285">
        <v>-17</v>
      </c>
      <c r="AD79" s="286">
        <v>-16</v>
      </c>
      <c r="AE79" s="286">
        <v>-14.5416666666667</v>
      </c>
      <c r="AF79" s="286">
        <v>-21.6666666666667</v>
      </c>
      <c r="AG79" s="286">
        <v>-22</v>
      </c>
      <c r="AH79" s="286">
        <v>-16.8333333333333</v>
      </c>
      <c r="AI79" s="286">
        <v>-30.225874999999998</v>
      </c>
      <c r="AJ79" s="286">
        <v>-22.133333333333301</v>
      </c>
      <c r="AK79" s="286">
        <v>-24.5811666666667</v>
      </c>
      <c r="AL79" s="286">
        <v>-21.967541666666701</v>
      </c>
      <c r="AM79" s="286">
        <v>-22</v>
      </c>
      <c r="AN79" s="287">
        <v>-18.7916666666667</v>
      </c>
      <c r="AO79" s="201"/>
      <c r="AP79" s="284">
        <v>27</v>
      </c>
      <c r="AQ79" s="285">
        <v>136</v>
      </c>
      <c r="AR79" s="286">
        <v>138</v>
      </c>
      <c r="AS79" s="286">
        <v>138</v>
      </c>
      <c r="AT79" s="286">
        <v>132.041666666667</v>
      </c>
      <c r="AU79" s="286">
        <v>133.75</v>
      </c>
      <c r="AV79" s="286">
        <v>139.708333333333</v>
      </c>
      <c r="AW79" s="286">
        <v>128.42224999999999</v>
      </c>
      <c r="AX79" s="302">
        <v>132.012125</v>
      </c>
      <c r="AY79" s="286">
        <v>129.09049999999999</v>
      </c>
      <c r="AZ79" s="302">
        <v>136.4205</v>
      </c>
      <c r="BA79" s="302">
        <v>131.125</v>
      </c>
      <c r="BB79" s="287">
        <v>130.208333333333</v>
      </c>
      <c r="BC79" s="201"/>
      <c r="BD79" s="201"/>
      <c r="BE79" s="201"/>
      <c r="BF79" s="201"/>
      <c r="BG79" s="201"/>
      <c r="BH79" s="2"/>
      <c r="BI79" s="2"/>
      <c r="BJ79" s="2"/>
      <c r="BK79" s="2"/>
      <c r="BL79" s="2"/>
      <c r="BM79" s="2"/>
    </row>
    <row r="80" spans="1:65" ht="16.7" customHeight="1">
      <c r="A80" s="284">
        <v>28</v>
      </c>
      <c r="B80" s="285">
        <v>-17</v>
      </c>
      <c r="C80" s="286">
        <v>-16.0416666666667</v>
      </c>
      <c r="D80" s="286">
        <v>-15.0416666666667</v>
      </c>
      <c r="E80" s="286">
        <v>-20.625</v>
      </c>
      <c r="F80" s="286">
        <v>-19.0416666666667</v>
      </c>
      <c r="G80" s="286">
        <v>-16.1666666666667</v>
      </c>
      <c r="H80" s="286">
        <v>-23.399958333333299</v>
      </c>
      <c r="I80" s="286">
        <v>-16.4442916666667</v>
      </c>
      <c r="J80" s="286">
        <v>-19.327041666666702</v>
      </c>
      <c r="K80" s="286">
        <v>-16.465583333333299</v>
      </c>
      <c r="L80" s="286">
        <v>-17</v>
      </c>
      <c r="M80" s="287">
        <v>-16</v>
      </c>
      <c r="N80" s="201"/>
      <c r="O80" s="284">
        <v>28</v>
      </c>
      <c r="P80" s="285">
        <v>154</v>
      </c>
      <c r="Q80" s="286">
        <v>156</v>
      </c>
      <c r="R80" s="286">
        <v>154.708333333333</v>
      </c>
      <c r="S80" s="286">
        <v>147.583333333333</v>
      </c>
      <c r="T80" s="286">
        <v>148</v>
      </c>
      <c r="U80" s="286">
        <v>154.041666666667</v>
      </c>
      <c r="V80" s="286">
        <v>145.827208333333</v>
      </c>
      <c r="W80" s="286">
        <v>152.08154166666699</v>
      </c>
      <c r="X80" s="286">
        <v>149.95441666666699</v>
      </c>
      <c r="Y80" s="286">
        <v>153.54308333333299</v>
      </c>
      <c r="Z80" s="286">
        <v>153</v>
      </c>
      <c r="AA80" s="287">
        <v>155.708333333333</v>
      </c>
      <c r="AB80" s="284">
        <v>28</v>
      </c>
      <c r="AC80" s="285">
        <v>-17</v>
      </c>
      <c r="AD80" s="286">
        <v>-16</v>
      </c>
      <c r="AE80" s="286">
        <v>-14.875</v>
      </c>
      <c r="AF80" s="286">
        <v>-22.2083333333333</v>
      </c>
      <c r="AG80" s="286">
        <v>-22</v>
      </c>
      <c r="AH80" s="286">
        <v>-17.625</v>
      </c>
      <c r="AI80" s="286">
        <v>-31.397833333333299</v>
      </c>
      <c r="AJ80" s="286">
        <v>-21.666958333333302</v>
      </c>
      <c r="AK80" s="286">
        <v>-25.0065833333333</v>
      </c>
      <c r="AL80" s="286">
        <v>-21.260208333333299</v>
      </c>
      <c r="AM80" s="286">
        <v>-22</v>
      </c>
      <c r="AN80" s="287">
        <v>-18.7083333333333</v>
      </c>
      <c r="AO80" s="201"/>
      <c r="AP80" s="284">
        <v>28</v>
      </c>
      <c r="AQ80" s="285">
        <v>135.958333333333</v>
      </c>
      <c r="AR80" s="286">
        <v>138</v>
      </c>
      <c r="AS80" s="286">
        <v>137.541666666667</v>
      </c>
      <c r="AT80" s="286">
        <v>131.666666666667</v>
      </c>
      <c r="AU80" s="286">
        <v>133.583333333333</v>
      </c>
      <c r="AV80" s="286">
        <v>139.208333333333</v>
      </c>
      <c r="AW80" s="286">
        <v>127.16187499999999</v>
      </c>
      <c r="AX80" s="302">
        <v>132.692041666667</v>
      </c>
      <c r="AY80" s="286">
        <v>129.172208333333</v>
      </c>
      <c r="AZ80" s="302">
        <v>136.330833333333</v>
      </c>
      <c r="BA80" s="302">
        <v>130.291666666667</v>
      </c>
      <c r="BB80" s="287">
        <v>129.875</v>
      </c>
      <c r="BC80" s="201"/>
      <c r="BD80" s="201"/>
      <c r="BE80" s="201"/>
      <c r="BF80" s="201"/>
      <c r="BG80" s="201"/>
      <c r="BH80" s="2"/>
      <c r="BI80" s="2"/>
      <c r="BJ80" s="2"/>
      <c r="BK80" s="2"/>
      <c r="BL80" s="2"/>
      <c r="BM80" s="2"/>
    </row>
    <row r="81" spans="1:65" ht="16.7" customHeight="1">
      <c r="A81" s="284">
        <v>29</v>
      </c>
      <c r="B81" s="285">
        <v>-17</v>
      </c>
      <c r="C81" s="286"/>
      <c r="D81" s="286">
        <v>-15.7083333333333</v>
      </c>
      <c r="E81" s="286">
        <v>-21</v>
      </c>
      <c r="F81" s="286">
        <v>-19</v>
      </c>
      <c r="G81" s="286">
        <v>-15.625</v>
      </c>
      <c r="H81" s="286">
        <v>-24.175416666666699</v>
      </c>
      <c r="I81" s="286">
        <v>-16.817208333333301</v>
      </c>
      <c r="J81" s="286">
        <v>-19.480875000000001</v>
      </c>
      <c r="K81" s="286">
        <v>-16.530291666666699</v>
      </c>
      <c r="L81" s="286">
        <v>-17</v>
      </c>
      <c r="M81" s="287">
        <v>-16.25</v>
      </c>
      <c r="N81" s="201"/>
      <c r="O81" s="284">
        <v>29</v>
      </c>
      <c r="P81" s="285">
        <v>154</v>
      </c>
      <c r="Q81" s="286"/>
      <c r="R81" s="286">
        <v>154</v>
      </c>
      <c r="S81" s="286">
        <v>147.041666666667</v>
      </c>
      <c r="T81" s="286">
        <v>148</v>
      </c>
      <c r="U81" s="286">
        <v>154.458333333333</v>
      </c>
      <c r="V81" s="286">
        <v>145.44149999999999</v>
      </c>
      <c r="W81" s="286">
        <v>152.30275</v>
      </c>
      <c r="X81" s="286">
        <v>149.87645833333301</v>
      </c>
      <c r="Y81" s="286">
        <v>153.557166666667</v>
      </c>
      <c r="Z81" s="286">
        <v>153</v>
      </c>
      <c r="AA81" s="287">
        <v>155</v>
      </c>
      <c r="AB81" s="284">
        <v>29</v>
      </c>
      <c r="AC81" s="285">
        <v>-17.8333333333333</v>
      </c>
      <c r="AD81" s="286"/>
      <c r="AE81" s="286">
        <v>-15.0833333333333</v>
      </c>
      <c r="AF81" s="286">
        <v>-22.5833333333333</v>
      </c>
      <c r="AG81" s="286">
        <v>-22</v>
      </c>
      <c r="AH81" s="286">
        <v>-17.0416666666667</v>
      </c>
      <c r="AI81" s="286">
        <v>-32.3691666666667</v>
      </c>
      <c r="AJ81" s="286">
        <v>-21.4702916666667</v>
      </c>
      <c r="AK81" s="286">
        <v>-25.135999999999999</v>
      </c>
      <c r="AL81" s="286">
        <v>-21.451875000000001</v>
      </c>
      <c r="AM81" s="286">
        <v>-22</v>
      </c>
      <c r="AN81" s="287">
        <v>-19</v>
      </c>
      <c r="AO81" s="201"/>
      <c r="AP81" s="284">
        <v>29</v>
      </c>
      <c r="AQ81" s="285">
        <v>135.458333333333</v>
      </c>
      <c r="AR81" s="286"/>
      <c r="AS81" s="286">
        <v>137.041666666667</v>
      </c>
      <c r="AT81" s="286">
        <v>131.416666666667</v>
      </c>
      <c r="AU81" s="286">
        <v>133.833333333333</v>
      </c>
      <c r="AV81" s="286">
        <v>139.583333333333</v>
      </c>
      <c r="AW81" s="286">
        <v>126.807083333333</v>
      </c>
      <c r="AX81" s="302">
        <v>132.814291666667</v>
      </c>
      <c r="AY81" s="286">
        <v>129.35916666666699</v>
      </c>
      <c r="AZ81" s="302">
        <v>135.959666666667</v>
      </c>
      <c r="BA81" s="302">
        <v>129.916666666667</v>
      </c>
      <c r="BB81" s="287">
        <v>129.083333333333</v>
      </c>
      <c r="BC81" s="201"/>
      <c r="BD81" s="201"/>
      <c r="BE81" s="201"/>
      <c r="BF81" s="201"/>
      <c r="BG81" s="201"/>
      <c r="BH81" s="2"/>
      <c r="BI81" s="2"/>
      <c r="BJ81" s="2"/>
      <c r="BK81" s="2"/>
      <c r="BL81" s="2"/>
      <c r="BM81" s="2"/>
    </row>
    <row r="82" spans="1:65" ht="16.7" customHeight="1">
      <c r="A82" s="284">
        <v>30</v>
      </c>
      <c r="B82" s="285">
        <v>-17.125</v>
      </c>
      <c r="C82" s="286"/>
      <c r="D82" s="286">
        <v>-16</v>
      </c>
      <c r="E82" s="286">
        <v>-21</v>
      </c>
      <c r="F82" s="286">
        <v>-19.375</v>
      </c>
      <c r="G82" s="286">
        <v>-14.25</v>
      </c>
      <c r="H82" s="286">
        <v>-24.662708333333299</v>
      </c>
      <c r="I82" s="286">
        <v>-17.438833333333299</v>
      </c>
      <c r="J82" s="286">
        <v>-19.563541666666701</v>
      </c>
      <c r="K82" s="286">
        <v>-16.79325</v>
      </c>
      <c r="L82" s="286">
        <v>-17</v>
      </c>
      <c r="M82" s="287">
        <v>-16.0416666666667</v>
      </c>
      <c r="N82" s="201"/>
      <c r="O82" s="284">
        <v>30</v>
      </c>
      <c r="P82" s="285">
        <v>153.666666666667</v>
      </c>
      <c r="Q82" s="286"/>
      <c r="R82" s="286">
        <v>154</v>
      </c>
      <c r="S82" s="286">
        <v>147</v>
      </c>
      <c r="T82" s="286">
        <v>148</v>
      </c>
      <c r="U82" s="286">
        <v>156</v>
      </c>
      <c r="V82" s="286">
        <v>145.109041666667</v>
      </c>
      <c r="W82" s="286">
        <v>151.99291666666701</v>
      </c>
      <c r="X82" s="286">
        <v>149.82729166666701</v>
      </c>
      <c r="Y82" s="286">
        <v>153.41200000000001</v>
      </c>
      <c r="Z82" s="286">
        <v>153</v>
      </c>
      <c r="AA82" s="287">
        <v>155</v>
      </c>
      <c r="AB82" s="284">
        <v>30</v>
      </c>
      <c r="AC82" s="285">
        <v>-18</v>
      </c>
      <c r="AD82" s="286"/>
      <c r="AE82" s="286">
        <v>-15.2083333333333</v>
      </c>
      <c r="AF82" s="286">
        <v>-22.6666666666667</v>
      </c>
      <c r="AG82" s="286">
        <v>-22.625</v>
      </c>
      <c r="AH82" s="286">
        <v>-16</v>
      </c>
      <c r="AI82" s="286">
        <v>-33.424333333333301</v>
      </c>
      <c r="AJ82" s="286">
        <v>-21.855875000000001</v>
      </c>
      <c r="AK82" s="286">
        <v>-24.982875</v>
      </c>
      <c r="AL82" s="286">
        <v>-21.595583333333298</v>
      </c>
      <c r="AM82" s="286">
        <v>-22</v>
      </c>
      <c r="AN82" s="287">
        <v>-19</v>
      </c>
      <c r="AO82" s="201"/>
      <c r="AP82" s="284">
        <v>30</v>
      </c>
      <c r="AQ82" s="285">
        <v>135</v>
      </c>
      <c r="AR82" s="286"/>
      <c r="AS82" s="286">
        <v>137</v>
      </c>
      <c r="AT82" s="286">
        <v>130.958333333333</v>
      </c>
      <c r="AU82" s="286">
        <v>133.666666666667</v>
      </c>
      <c r="AV82" s="286">
        <v>141.583333333333</v>
      </c>
      <c r="AW82" s="286">
        <v>126.493333333333</v>
      </c>
      <c r="AX82" s="302">
        <v>132.313416666667</v>
      </c>
      <c r="AY82" s="286">
        <v>129.07900000000001</v>
      </c>
      <c r="AZ82" s="302">
        <v>135.91249999999999</v>
      </c>
      <c r="BA82" s="302">
        <v>129.291666666667</v>
      </c>
      <c r="BB82" s="287">
        <v>129.416666666667</v>
      </c>
      <c r="BC82" s="201"/>
      <c r="BD82" s="201"/>
      <c r="BE82" s="201"/>
      <c r="BF82" s="201"/>
      <c r="BG82" s="201"/>
      <c r="BH82" s="2"/>
      <c r="BI82" s="2"/>
      <c r="BJ82" s="2"/>
      <c r="BK82" s="2"/>
      <c r="BL82" s="2"/>
      <c r="BM82" s="2"/>
    </row>
    <row r="83" spans="1:65" ht="16.7" customHeight="1">
      <c r="A83" s="288">
        <v>31</v>
      </c>
      <c r="B83" s="289">
        <v>-17.0833333333333</v>
      </c>
      <c r="C83" s="290"/>
      <c r="D83" s="290">
        <v>-16</v>
      </c>
      <c r="E83" s="290"/>
      <c r="F83" s="290">
        <v>-19.9166666666667</v>
      </c>
      <c r="G83" s="290"/>
      <c r="H83" s="290">
        <v>-24.875583333333299</v>
      </c>
      <c r="I83" s="290">
        <v>-17.848583333333298</v>
      </c>
      <c r="J83" s="290"/>
      <c r="K83" s="290">
        <v>-16.95675</v>
      </c>
      <c r="L83" s="290"/>
      <c r="M83" s="291">
        <v>-14.5833333333333</v>
      </c>
      <c r="N83" s="201"/>
      <c r="O83" s="288">
        <v>31</v>
      </c>
      <c r="P83" s="289">
        <v>153.875</v>
      </c>
      <c r="Q83" s="290"/>
      <c r="R83" s="290">
        <v>154</v>
      </c>
      <c r="S83" s="290"/>
      <c r="T83" s="290">
        <v>148</v>
      </c>
      <c r="U83" s="290"/>
      <c r="V83" s="290">
        <v>144.77895833333301</v>
      </c>
      <c r="W83" s="290">
        <v>151.64904166666699</v>
      </c>
      <c r="X83" s="290"/>
      <c r="Y83" s="290">
        <v>153.297666666667</v>
      </c>
      <c r="Z83" s="290"/>
      <c r="AA83" s="291">
        <v>155.833333333333</v>
      </c>
      <c r="AB83" s="288">
        <v>31</v>
      </c>
      <c r="AC83" s="289">
        <v>-18</v>
      </c>
      <c r="AD83" s="290"/>
      <c r="AE83" s="290">
        <v>-15</v>
      </c>
      <c r="AF83" s="290"/>
      <c r="AG83" s="290">
        <v>-22.9583333333333</v>
      </c>
      <c r="AH83" s="290"/>
      <c r="AI83" s="290">
        <v>-32.763750000000002</v>
      </c>
      <c r="AJ83" s="290">
        <v>-22.194375000000001</v>
      </c>
      <c r="AK83" s="290"/>
      <c r="AL83" s="290">
        <v>-21.608374999999999</v>
      </c>
      <c r="AM83" s="290"/>
      <c r="AN83" s="291">
        <v>-18.0833333333333</v>
      </c>
      <c r="AO83" s="201"/>
      <c r="AP83" s="288">
        <v>31</v>
      </c>
      <c r="AQ83" s="289">
        <v>135.083333333333</v>
      </c>
      <c r="AR83" s="290"/>
      <c r="AS83" s="290">
        <v>136.833333333333</v>
      </c>
      <c r="AT83" s="290"/>
      <c r="AU83" s="290">
        <v>133.875</v>
      </c>
      <c r="AV83" s="290"/>
      <c r="AW83" s="290">
        <v>126.602458333333</v>
      </c>
      <c r="AX83" s="302">
        <v>131.70191666666699</v>
      </c>
      <c r="AY83" s="290"/>
      <c r="AZ83" s="302">
        <v>134.77316666666701</v>
      </c>
      <c r="BA83" s="290"/>
      <c r="BB83" s="291">
        <v>130.791666666667</v>
      </c>
      <c r="BC83" s="201"/>
      <c r="BD83" s="201"/>
      <c r="BE83" s="201"/>
      <c r="BF83" s="201"/>
      <c r="BG83" s="201"/>
      <c r="BH83" s="2"/>
      <c r="BI83" s="2"/>
      <c r="BJ83" s="2"/>
      <c r="BK83" s="2"/>
      <c r="BL83" s="2"/>
      <c r="BM83" s="2"/>
    </row>
    <row r="84" spans="1:65" ht="16.7" customHeight="1">
      <c r="A84" s="280" t="s">
        <v>351</v>
      </c>
      <c r="B84" s="281">
        <f t="shared" ref="B84:M84" si="4">AVERAGE(B53:B83)</f>
        <v>-15.213709677419352</v>
      </c>
      <c r="C84" s="282">
        <f t="shared" si="4"/>
        <v>-16.747023809523803</v>
      </c>
      <c r="D84" s="282">
        <f t="shared" si="4"/>
        <v>-15.807795698924732</v>
      </c>
      <c r="E84" s="282">
        <f t="shared" si="4"/>
        <v>-18.023611111111109</v>
      </c>
      <c r="F84" s="282">
        <f t="shared" si="4"/>
        <v>-19.229838709677423</v>
      </c>
      <c r="G84" s="282">
        <f t="shared" si="4"/>
        <v>-16.843055555555555</v>
      </c>
      <c r="H84" s="282">
        <f t="shared" si="4"/>
        <v>-18.911240591397853</v>
      </c>
      <c r="I84" s="282">
        <f t="shared" si="4"/>
        <v>-23.972116935483861</v>
      </c>
      <c r="J84" s="282">
        <f t="shared" si="4"/>
        <v>-19.616783333333338</v>
      </c>
      <c r="K84" s="282">
        <f t="shared" si="4"/>
        <v>-17.991470430107526</v>
      </c>
      <c r="L84" s="282">
        <f t="shared" si="4"/>
        <v>-16.960258333333332</v>
      </c>
      <c r="M84" s="283">
        <f t="shared" si="4"/>
        <v>-15.672043010752688</v>
      </c>
      <c r="N84" s="292"/>
      <c r="O84" s="280" t="s">
        <v>351</v>
      </c>
      <c r="P84" s="281">
        <f t="shared" ref="P84:AA84" si="5">AVERAGE(P53:P83)</f>
        <v>154.64381720430109</v>
      </c>
      <c r="Q84" s="282">
        <f t="shared" si="5"/>
        <v>156.04315476190476</v>
      </c>
      <c r="R84" s="282">
        <f t="shared" si="5"/>
        <v>155.23118279569894</v>
      </c>
      <c r="S84" s="282">
        <f t="shared" si="5"/>
        <v>150.71250000000001</v>
      </c>
      <c r="T84" s="282">
        <f t="shared" si="5"/>
        <v>148.79166666666666</v>
      </c>
      <c r="U84" s="282">
        <f t="shared" si="5"/>
        <v>152.28055555555554</v>
      </c>
      <c r="V84" s="282">
        <f t="shared" si="5"/>
        <v>150.99645833333327</v>
      </c>
      <c r="W84" s="282">
        <f t="shared" si="5"/>
        <v>144.5765040322581</v>
      </c>
      <c r="X84" s="282">
        <f t="shared" si="5"/>
        <v>149.48030694444438</v>
      </c>
      <c r="Y84" s="282">
        <f t="shared" si="5"/>
        <v>151.11852284946238</v>
      </c>
      <c r="Z84" s="282">
        <f t="shared" si="5"/>
        <v>153.42952638888886</v>
      </c>
      <c r="AA84" s="283">
        <f t="shared" si="5"/>
        <v>154.71370967741933</v>
      </c>
      <c r="AB84" s="280" t="s">
        <v>351</v>
      </c>
      <c r="AC84" s="281">
        <f t="shared" ref="AC84:AN84" si="6">AVERAGE(AC53:AC83)</f>
        <v>-16.596774193548388</v>
      </c>
      <c r="AD84" s="282">
        <f t="shared" si="6"/>
        <v>-16.869047619047617</v>
      </c>
      <c r="AE84" s="282">
        <f t="shared" si="6"/>
        <v>-15.622311827956992</v>
      </c>
      <c r="AF84" s="282">
        <f t="shared" si="6"/>
        <v>-18.441666666666666</v>
      </c>
      <c r="AG84" s="282">
        <f t="shared" si="6"/>
        <v>-21.141129032258061</v>
      </c>
      <c r="AH84" s="282">
        <f t="shared" si="6"/>
        <v>-19.3125</v>
      </c>
      <c r="AI84" s="282">
        <f t="shared" si="6"/>
        <v>-22.819809139784944</v>
      </c>
      <c r="AJ84" s="282">
        <f t="shared" si="6"/>
        <v>-30.824282258064521</v>
      </c>
      <c r="AK84" s="282">
        <f t="shared" si="6"/>
        <v>-24.676394444444444</v>
      </c>
      <c r="AL84" s="282">
        <f t="shared" si="6"/>
        <v>-23.53592069892473</v>
      </c>
      <c r="AM84" s="282">
        <f t="shared" si="6"/>
        <v>-22.257173611111114</v>
      </c>
      <c r="AN84" s="283">
        <f t="shared" si="6"/>
        <v>-19.776881720430104</v>
      </c>
      <c r="AO84" s="292"/>
      <c r="AP84" s="280" t="s">
        <v>351</v>
      </c>
      <c r="AQ84" s="281">
        <f t="shared" ref="AQ84:BB84" si="7">AVERAGE(AQ53:AQ83)</f>
        <v>137.29838709677412</v>
      </c>
      <c r="AR84" s="282">
        <f t="shared" si="7"/>
        <v>137.01339285714286</v>
      </c>
      <c r="AS84" s="282">
        <f t="shared" si="7"/>
        <v>137.72177419354838</v>
      </c>
      <c r="AT84" s="282">
        <f t="shared" si="7"/>
        <v>134.59027777777774</v>
      </c>
      <c r="AU84" s="282">
        <f t="shared" si="7"/>
        <v>133.02553763440855</v>
      </c>
      <c r="AV84" s="282">
        <f t="shared" si="7"/>
        <v>137.19861111111101</v>
      </c>
      <c r="AW84" s="282">
        <f t="shared" si="7"/>
        <v>136.30045967741924</v>
      </c>
      <c r="AX84" s="282">
        <f t="shared" si="7"/>
        <v>127.05269489247318</v>
      </c>
      <c r="AY84" s="282">
        <f t="shared" si="7"/>
        <v>128.35846944444441</v>
      </c>
      <c r="AZ84" s="282">
        <f t="shared" si="7"/>
        <v>132.44822715053763</v>
      </c>
      <c r="BA84" s="282">
        <f t="shared" si="7"/>
        <v>131.3436111111111</v>
      </c>
      <c r="BB84" s="283">
        <f t="shared" si="7"/>
        <v>130.56720430107524</v>
      </c>
      <c r="BC84" s="201"/>
      <c r="BD84" s="201"/>
      <c r="BE84" s="201"/>
      <c r="BF84" s="201"/>
      <c r="BG84" s="201"/>
      <c r="BH84" s="2"/>
      <c r="BI84" s="2"/>
      <c r="BJ84" s="2"/>
      <c r="BK84" s="2"/>
      <c r="BL84" s="2"/>
      <c r="BM84" s="2"/>
    </row>
    <row r="85" spans="1:65" ht="16.7" customHeight="1">
      <c r="A85" s="284" t="s">
        <v>352</v>
      </c>
      <c r="B85" s="303">
        <v>11</v>
      </c>
      <c r="C85" s="304">
        <v>15</v>
      </c>
      <c r="D85" s="304">
        <v>13</v>
      </c>
      <c r="E85" s="304">
        <v>15</v>
      </c>
      <c r="F85" s="304">
        <v>15</v>
      </c>
      <c r="G85" s="304">
        <v>11</v>
      </c>
      <c r="H85" s="304">
        <v>13</v>
      </c>
      <c r="I85" s="304">
        <v>15.13</v>
      </c>
      <c r="J85" s="304">
        <v>16.277999999999999</v>
      </c>
      <c r="K85" s="304">
        <v>14.185</v>
      </c>
      <c r="L85" s="304">
        <v>16</v>
      </c>
      <c r="M85" s="305">
        <v>13</v>
      </c>
      <c r="N85" s="293"/>
      <c r="O85" s="284" t="s">
        <v>352</v>
      </c>
      <c r="P85" s="294">
        <v>158</v>
      </c>
      <c r="Q85" s="295">
        <v>158</v>
      </c>
      <c r="R85" s="295">
        <v>157</v>
      </c>
      <c r="S85" s="295">
        <v>154</v>
      </c>
      <c r="T85" s="295">
        <v>152</v>
      </c>
      <c r="U85" s="295">
        <v>156</v>
      </c>
      <c r="V85" s="295">
        <v>158</v>
      </c>
      <c r="W85" s="286">
        <v>152.53</v>
      </c>
      <c r="X85" s="286">
        <v>151.49199999999999</v>
      </c>
      <c r="Y85" s="286">
        <v>153.697</v>
      </c>
      <c r="Z85" s="295">
        <v>154</v>
      </c>
      <c r="AA85" s="296">
        <v>157</v>
      </c>
      <c r="AB85" s="284" t="s">
        <v>352</v>
      </c>
      <c r="AC85" s="294">
        <v>-15</v>
      </c>
      <c r="AD85" s="295">
        <v>-15</v>
      </c>
      <c r="AE85" s="295">
        <v>-13</v>
      </c>
      <c r="AF85" s="295">
        <v>-15</v>
      </c>
      <c r="AG85" s="295">
        <v>-18</v>
      </c>
      <c r="AH85" s="295">
        <v>-15</v>
      </c>
      <c r="AI85" s="295">
        <v>-15</v>
      </c>
      <c r="AJ85" s="286">
        <v>-20.946000000000002</v>
      </c>
      <c r="AK85" s="286">
        <v>-22.1</v>
      </c>
      <c r="AL85" s="286">
        <v>-20.852</v>
      </c>
      <c r="AM85" s="286">
        <v>-21.661000000000001</v>
      </c>
      <c r="AN85" s="296">
        <v>-18</v>
      </c>
      <c r="AO85" s="293"/>
      <c r="AP85" s="284" t="s">
        <v>352</v>
      </c>
      <c r="AQ85" s="294">
        <v>141</v>
      </c>
      <c r="AR85" s="295">
        <v>139</v>
      </c>
      <c r="AS85" s="295">
        <v>139</v>
      </c>
      <c r="AT85" s="295">
        <v>137</v>
      </c>
      <c r="AU85" s="295">
        <v>142</v>
      </c>
      <c r="AV85" s="295">
        <v>145</v>
      </c>
      <c r="AW85" s="295">
        <v>147</v>
      </c>
      <c r="AX85" s="295">
        <v>133.33699999999999</v>
      </c>
      <c r="AY85" s="295">
        <v>134.96199999999999</v>
      </c>
      <c r="AZ85" s="295">
        <v>136</v>
      </c>
      <c r="BA85" s="295">
        <v>136</v>
      </c>
      <c r="BB85" s="296">
        <v>134</v>
      </c>
      <c r="BC85" s="201"/>
      <c r="BD85" s="201"/>
      <c r="BE85" s="201"/>
      <c r="BF85" s="201"/>
      <c r="BG85" s="201"/>
      <c r="BH85" s="2"/>
      <c r="BI85" s="2"/>
      <c r="BJ85" s="2"/>
      <c r="BK85" s="2"/>
      <c r="BL85" s="2"/>
      <c r="BM85" s="2"/>
    </row>
    <row r="86" spans="1:65" ht="16.7" customHeight="1">
      <c r="A86" s="288" t="s">
        <v>353</v>
      </c>
      <c r="B86" s="306">
        <v>18</v>
      </c>
      <c r="C86" s="307">
        <v>18</v>
      </c>
      <c r="D86" s="307">
        <v>18</v>
      </c>
      <c r="E86" s="307">
        <v>21</v>
      </c>
      <c r="F86" s="307">
        <v>22</v>
      </c>
      <c r="G86" s="307">
        <v>22</v>
      </c>
      <c r="H86" s="307">
        <v>25.263000000000002</v>
      </c>
      <c r="I86" s="307">
        <v>30.581</v>
      </c>
      <c r="J86" s="307">
        <v>21.396999999999998</v>
      </c>
      <c r="K86" s="307">
        <v>20.474</v>
      </c>
      <c r="L86" s="307">
        <v>18</v>
      </c>
      <c r="M86" s="308">
        <v>17</v>
      </c>
      <c r="N86" s="293"/>
      <c r="O86" s="288" t="s">
        <v>353</v>
      </c>
      <c r="P86" s="297">
        <v>153</v>
      </c>
      <c r="Q86" s="298">
        <v>154</v>
      </c>
      <c r="R86" s="298">
        <v>154</v>
      </c>
      <c r="S86" s="298">
        <v>147</v>
      </c>
      <c r="T86" s="298">
        <v>146</v>
      </c>
      <c r="U86" s="298">
        <v>147</v>
      </c>
      <c r="V86" s="290">
        <v>144.61099999999999</v>
      </c>
      <c r="W86" s="290">
        <v>140.12799999999999</v>
      </c>
      <c r="X86" s="290">
        <v>147.49799999999999</v>
      </c>
      <c r="Y86" s="290">
        <v>148.334</v>
      </c>
      <c r="Z86" s="298">
        <v>153</v>
      </c>
      <c r="AA86" s="299">
        <v>152</v>
      </c>
      <c r="AB86" s="288" t="s">
        <v>353</v>
      </c>
      <c r="AC86" s="297">
        <v>-18</v>
      </c>
      <c r="AD86" s="298">
        <v>-18</v>
      </c>
      <c r="AE86" s="298">
        <v>-17</v>
      </c>
      <c r="AF86" s="298">
        <v>-23</v>
      </c>
      <c r="AG86" s="298">
        <v>-23</v>
      </c>
      <c r="AH86" s="298">
        <v>-25</v>
      </c>
      <c r="AI86" s="298">
        <v>-34.97</v>
      </c>
      <c r="AJ86" s="290">
        <v>-42.024999999999999</v>
      </c>
      <c r="AK86" s="290">
        <v>-27.347999999999999</v>
      </c>
      <c r="AL86" s="290">
        <v>-26.751000000000001</v>
      </c>
      <c r="AM86" s="290">
        <v>-23</v>
      </c>
      <c r="AN86" s="299">
        <v>-23</v>
      </c>
      <c r="AO86" s="293"/>
      <c r="AP86" s="288" t="s">
        <v>353</v>
      </c>
      <c r="AQ86" s="297">
        <v>134</v>
      </c>
      <c r="AR86" s="298">
        <v>135</v>
      </c>
      <c r="AS86" s="298">
        <v>135</v>
      </c>
      <c r="AT86" s="298">
        <v>130</v>
      </c>
      <c r="AU86" s="298">
        <v>129</v>
      </c>
      <c r="AV86" s="298">
        <v>133</v>
      </c>
      <c r="AW86" s="298">
        <v>125.726</v>
      </c>
      <c r="AX86" s="298">
        <v>124.12</v>
      </c>
      <c r="AY86" s="298">
        <v>125</v>
      </c>
      <c r="AZ86" s="298">
        <v>127.52200000000001</v>
      </c>
      <c r="BA86" s="298">
        <v>122</v>
      </c>
      <c r="BB86" s="299">
        <v>129</v>
      </c>
      <c r="BC86" s="201"/>
      <c r="BD86" s="201"/>
      <c r="BE86" s="201"/>
      <c r="BF86" s="201"/>
      <c r="BG86" s="201"/>
      <c r="BH86" s="2"/>
      <c r="BI86" s="2"/>
      <c r="BJ86" s="2"/>
      <c r="BK86" s="2"/>
      <c r="BL86" s="2"/>
      <c r="BM86" s="2"/>
    </row>
    <row r="87" spans="1:65" ht="16.7" customHeight="1">
      <c r="A87" s="356" t="s">
        <v>376</v>
      </c>
      <c r="B87" s="356"/>
      <c r="C87" s="356"/>
      <c r="D87" s="356" t="s">
        <v>377</v>
      </c>
      <c r="E87" s="356"/>
      <c r="F87" s="356"/>
      <c r="G87" s="356"/>
      <c r="H87" s="356"/>
      <c r="I87" s="356" t="s">
        <v>378</v>
      </c>
      <c r="J87" s="356"/>
      <c r="K87" s="356"/>
      <c r="L87" s="356"/>
      <c r="M87" s="356"/>
      <c r="N87" s="201"/>
      <c r="O87" s="356" t="s">
        <v>379</v>
      </c>
      <c r="P87" s="356"/>
      <c r="Q87" s="356"/>
      <c r="R87" s="356" t="s">
        <v>380</v>
      </c>
      <c r="S87" s="356"/>
      <c r="T87" s="356"/>
      <c r="U87" s="356"/>
      <c r="V87" s="356"/>
      <c r="W87" s="357" t="s">
        <v>381</v>
      </c>
      <c r="X87" s="357"/>
      <c r="Y87" s="357"/>
      <c r="Z87" s="357"/>
      <c r="AA87" s="357"/>
      <c r="AB87" s="356" t="s">
        <v>382</v>
      </c>
      <c r="AC87" s="356"/>
      <c r="AD87" s="356"/>
      <c r="AE87" s="356" t="s">
        <v>383</v>
      </c>
      <c r="AF87" s="356"/>
      <c r="AG87" s="356"/>
      <c r="AH87" s="356"/>
      <c r="AI87" s="356"/>
      <c r="AJ87" s="356" t="s">
        <v>384</v>
      </c>
      <c r="AK87" s="356"/>
      <c r="AL87" s="356"/>
      <c r="AM87" s="356"/>
      <c r="AN87" s="356"/>
      <c r="AO87" s="201"/>
      <c r="AP87" s="356" t="s">
        <v>385</v>
      </c>
      <c r="AQ87" s="356"/>
      <c r="AR87" s="356"/>
      <c r="AS87" s="356" t="s">
        <v>386</v>
      </c>
      <c r="AT87" s="356"/>
      <c r="AU87" s="356"/>
      <c r="AV87" s="356"/>
      <c r="AW87" s="356"/>
      <c r="AX87" s="356" t="s">
        <v>387</v>
      </c>
      <c r="AY87" s="356"/>
      <c r="AZ87" s="356"/>
      <c r="BA87" s="356"/>
      <c r="BB87" s="356"/>
      <c r="BC87" s="201"/>
      <c r="BD87" s="201"/>
      <c r="BE87" s="201"/>
      <c r="BF87" s="201"/>
      <c r="BG87" s="201"/>
      <c r="BH87" s="2"/>
      <c r="BI87" s="2"/>
      <c r="BJ87" s="2"/>
      <c r="BK87" s="2"/>
      <c r="BL87" s="2"/>
      <c r="BM87" s="2"/>
    </row>
    <row r="88" spans="1:65" ht="16.7" customHeight="1">
      <c r="A88" s="300"/>
      <c r="B88" s="201"/>
      <c r="C88" s="201"/>
      <c r="D88" s="300"/>
      <c r="E88" s="201"/>
      <c r="F88" s="201"/>
      <c r="G88" s="201"/>
      <c r="H88" s="201"/>
      <c r="I88" s="300"/>
      <c r="J88" s="201"/>
      <c r="K88" s="201"/>
      <c r="L88" s="201"/>
      <c r="M88" s="201"/>
      <c r="N88" s="201"/>
      <c r="O88" s="300"/>
      <c r="P88" s="201"/>
      <c r="Q88" s="201"/>
      <c r="R88" s="357" t="s">
        <v>388</v>
      </c>
      <c r="S88" s="357"/>
      <c r="T88" s="357"/>
      <c r="U88" s="357"/>
      <c r="V88" s="357"/>
      <c r="W88" s="300"/>
      <c r="X88" s="201"/>
      <c r="Y88" s="201"/>
      <c r="Z88" s="201"/>
      <c r="AA88" s="201"/>
      <c r="AB88" s="300"/>
      <c r="AC88" s="201"/>
      <c r="AD88" s="201"/>
      <c r="AE88" s="300"/>
      <c r="AF88" s="201"/>
      <c r="AG88" s="201"/>
      <c r="AH88" s="358"/>
      <c r="AI88" s="358"/>
      <c r="AJ88" s="300"/>
      <c r="AK88" s="201"/>
      <c r="AL88" s="201"/>
      <c r="AM88" s="201"/>
      <c r="AN88" s="201"/>
      <c r="AO88" s="201"/>
      <c r="AP88" s="300"/>
      <c r="AQ88" s="201"/>
      <c r="AR88" s="201"/>
      <c r="AS88" s="300"/>
      <c r="AT88" s="201"/>
      <c r="AU88" s="201"/>
      <c r="AV88" s="201"/>
      <c r="AW88" s="201"/>
      <c r="AX88" s="300"/>
      <c r="AY88" s="201"/>
      <c r="AZ88" s="201"/>
      <c r="BA88" s="201"/>
      <c r="BB88" s="201"/>
      <c r="BC88" s="201"/>
      <c r="BD88" s="201"/>
      <c r="BE88" s="201"/>
      <c r="BF88" s="201"/>
      <c r="BG88" s="201"/>
      <c r="BH88" s="2"/>
      <c r="BI88" s="2"/>
      <c r="BJ88" s="2"/>
      <c r="BK88" s="2"/>
      <c r="BL88" s="2"/>
      <c r="BM88" s="2"/>
    </row>
    <row r="89" spans="1:65" ht="16.7" customHeight="1">
      <c r="A89" s="300"/>
      <c r="B89" s="201"/>
      <c r="C89" s="201"/>
      <c r="D89" s="300"/>
      <c r="E89" s="201"/>
      <c r="F89" s="201"/>
      <c r="G89" s="201"/>
      <c r="H89" s="201"/>
      <c r="I89" s="300"/>
      <c r="J89" s="201"/>
      <c r="K89" s="201"/>
      <c r="L89" s="201"/>
      <c r="M89" s="201"/>
      <c r="N89" s="201"/>
      <c r="O89" s="300"/>
      <c r="P89" s="201"/>
      <c r="Q89" s="201"/>
      <c r="R89" s="300"/>
      <c r="S89" s="201"/>
      <c r="T89" s="201"/>
      <c r="U89" s="201"/>
      <c r="V89" s="201"/>
      <c r="W89" s="300"/>
      <c r="X89" s="201"/>
      <c r="Y89" s="201"/>
      <c r="Z89" s="201"/>
      <c r="AA89" s="201"/>
      <c r="AB89" s="300"/>
      <c r="AC89" s="201"/>
      <c r="AD89" s="201"/>
      <c r="AE89" s="300"/>
      <c r="AF89" s="201"/>
      <c r="AG89" s="201"/>
      <c r="AH89" s="201"/>
      <c r="AI89" s="201"/>
      <c r="AJ89" s="300"/>
      <c r="AK89" s="201"/>
      <c r="AL89" s="201"/>
      <c r="AM89" s="201"/>
      <c r="AN89" s="201"/>
      <c r="AO89" s="201"/>
      <c r="AP89" s="300"/>
      <c r="AQ89" s="201"/>
      <c r="AR89" s="201"/>
      <c r="AS89" s="300"/>
      <c r="AT89" s="201"/>
      <c r="AU89" s="201"/>
      <c r="AV89" s="201"/>
      <c r="AW89" s="201"/>
      <c r="AX89" s="300"/>
      <c r="AY89" s="201"/>
      <c r="AZ89" s="201"/>
      <c r="BA89" s="201"/>
      <c r="BB89" s="201"/>
      <c r="BC89" s="201"/>
      <c r="BD89" s="201"/>
      <c r="BE89" s="201"/>
      <c r="BF89" s="201"/>
      <c r="BG89" s="201"/>
      <c r="BH89" s="2"/>
      <c r="BI89" s="2"/>
      <c r="BJ89" s="2"/>
      <c r="BK89" s="2"/>
      <c r="BL89" s="2"/>
      <c r="BM89" s="2"/>
    </row>
    <row r="90" spans="1:65" ht="16.7" customHeight="1">
      <c r="A90" s="300"/>
      <c r="B90" s="201"/>
      <c r="C90" s="201"/>
      <c r="D90" s="300"/>
      <c r="E90" s="201"/>
      <c r="F90" s="201"/>
      <c r="G90" s="201"/>
      <c r="H90" s="201"/>
      <c r="I90" s="300"/>
      <c r="J90" s="201"/>
      <c r="K90" s="201"/>
      <c r="L90" s="201"/>
      <c r="M90" s="201"/>
      <c r="N90" s="201"/>
      <c r="O90" s="300"/>
      <c r="P90" s="201"/>
      <c r="Q90" s="201"/>
      <c r="R90" s="300"/>
      <c r="S90" s="201"/>
      <c r="T90" s="201"/>
      <c r="U90" s="201"/>
      <c r="V90" s="201"/>
      <c r="W90" s="300"/>
      <c r="X90" s="201"/>
      <c r="Y90" s="201"/>
      <c r="Z90" s="201"/>
      <c r="AA90" s="201"/>
      <c r="AB90" s="300"/>
      <c r="AC90" s="201"/>
      <c r="AD90" s="201"/>
      <c r="AE90" s="300"/>
      <c r="AF90" s="201"/>
      <c r="AG90" s="201"/>
      <c r="AH90" s="201"/>
      <c r="AI90" s="201"/>
      <c r="AJ90" s="300"/>
      <c r="AK90" s="201"/>
      <c r="AL90" s="201"/>
      <c r="AM90" s="201"/>
      <c r="AN90" s="201"/>
      <c r="AO90" s="201"/>
      <c r="AP90" s="300"/>
      <c r="AQ90" s="201"/>
      <c r="AR90" s="201"/>
      <c r="AS90" s="300"/>
      <c r="AT90" s="201"/>
      <c r="AU90" s="201"/>
      <c r="AV90" s="201"/>
      <c r="AW90" s="201"/>
      <c r="AX90" s="300"/>
      <c r="AY90" s="201"/>
      <c r="AZ90" s="201"/>
      <c r="BA90" s="201"/>
      <c r="BB90" s="201"/>
      <c r="BC90" s="201"/>
      <c r="BD90" s="201"/>
      <c r="BE90" s="201"/>
      <c r="BF90" s="201"/>
      <c r="BG90" s="201"/>
      <c r="BH90" s="2"/>
      <c r="BI90" s="2"/>
      <c r="BJ90" s="2"/>
      <c r="BK90" s="2"/>
      <c r="BL90" s="2"/>
      <c r="BM90" s="2"/>
    </row>
    <row r="91" spans="1:65" ht="16.7" customHeight="1">
      <c r="A91" s="300"/>
      <c r="B91" s="201"/>
      <c r="C91" s="201"/>
      <c r="D91" s="300"/>
      <c r="E91" s="201"/>
      <c r="F91" s="201"/>
      <c r="G91" s="201"/>
      <c r="H91" s="201"/>
      <c r="I91" s="300"/>
      <c r="J91" s="201"/>
      <c r="K91" s="201"/>
      <c r="L91" s="201"/>
      <c r="M91" s="201"/>
      <c r="N91" s="201"/>
      <c r="O91" s="300"/>
      <c r="P91" s="201"/>
      <c r="Q91" s="201"/>
      <c r="R91" s="300"/>
      <c r="S91" s="201"/>
      <c r="T91" s="201"/>
      <c r="U91" s="201"/>
      <c r="V91" s="201"/>
      <c r="W91" s="300"/>
      <c r="X91" s="201"/>
      <c r="Y91" s="201"/>
      <c r="Z91" s="201"/>
      <c r="AA91" s="201"/>
      <c r="AB91" s="300"/>
      <c r="AC91" s="201"/>
      <c r="AD91" s="201"/>
      <c r="AE91" s="300"/>
      <c r="AF91" s="201"/>
      <c r="AG91" s="201"/>
      <c r="AH91" s="201"/>
      <c r="AI91" s="201"/>
      <c r="AJ91" s="300"/>
      <c r="AK91" s="201"/>
      <c r="AL91" s="201"/>
      <c r="AM91" s="201"/>
      <c r="AN91" s="201"/>
      <c r="AO91" s="201"/>
      <c r="AP91" s="300"/>
      <c r="AQ91" s="201"/>
      <c r="AR91" s="201"/>
      <c r="AS91" s="300"/>
      <c r="AT91" s="201"/>
      <c r="AU91" s="201"/>
      <c r="AV91" s="201"/>
      <c r="AW91" s="201"/>
      <c r="AX91" s="300"/>
      <c r="AY91" s="201"/>
      <c r="AZ91" s="201"/>
      <c r="BA91" s="201"/>
      <c r="BB91" s="201"/>
      <c r="BC91" s="201"/>
      <c r="BD91" s="201"/>
      <c r="BE91" s="201"/>
      <c r="BF91" s="201"/>
      <c r="BG91" s="201"/>
      <c r="BH91" s="2"/>
      <c r="BI91" s="2"/>
      <c r="BJ91" s="2"/>
      <c r="BK91" s="2"/>
      <c r="BL91" s="2"/>
      <c r="BM91" s="2"/>
    </row>
    <row r="92" spans="1:65" ht="16.7" customHeight="1">
      <c r="A92" s="300"/>
      <c r="B92" s="201"/>
      <c r="C92" s="201"/>
      <c r="D92" s="300"/>
      <c r="E92" s="201"/>
      <c r="F92" s="201"/>
      <c r="G92" s="201"/>
      <c r="H92" s="201"/>
      <c r="I92" s="300"/>
      <c r="J92" s="201"/>
      <c r="K92" s="201"/>
      <c r="L92" s="201"/>
      <c r="M92" s="201"/>
      <c r="N92" s="201"/>
      <c r="O92" s="300"/>
      <c r="P92" s="201"/>
      <c r="Q92" s="201"/>
      <c r="R92" s="300"/>
      <c r="S92" s="201"/>
      <c r="T92" s="201"/>
      <c r="U92" s="201"/>
      <c r="V92" s="201"/>
      <c r="W92" s="300"/>
      <c r="X92" s="201"/>
      <c r="Y92" s="201"/>
      <c r="Z92" s="201"/>
      <c r="AA92" s="201"/>
      <c r="AB92" s="300"/>
      <c r="AC92" s="201"/>
      <c r="AD92" s="201"/>
      <c r="AE92" s="300"/>
      <c r="AF92" s="201"/>
      <c r="AG92" s="201"/>
      <c r="AH92" s="201"/>
      <c r="AI92" s="201"/>
      <c r="AJ92" s="300"/>
      <c r="AK92" s="201"/>
      <c r="AL92" s="201"/>
      <c r="AM92" s="201"/>
      <c r="AN92" s="201"/>
      <c r="AO92" s="201"/>
      <c r="AP92" s="300"/>
      <c r="AQ92" s="201"/>
      <c r="AR92" s="201"/>
      <c r="AS92" s="300"/>
      <c r="AT92" s="201"/>
      <c r="AU92" s="201"/>
      <c r="AV92" s="201"/>
      <c r="AW92" s="201"/>
      <c r="AX92" s="300"/>
      <c r="AY92" s="201"/>
      <c r="AZ92" s="201"/>
      <c r="BA92" s="201"/>
      <c r="BB92" s="201"/>
      <c r="BC92" s="201"/>
      <c r="BD92" s="201"/>
      <c r="BE92" s="201"/>
      <c r="BF92" s="201"/>
      <c r="BG92" s="201"/>
      <c r="BH92" s="2"/>
      <c r="BI92" s="2"/>
      <c r="BJ92" s="2"/>
      <c r="BK92" s="2"/>
      <c r="BL92" s="2"/>
      <c r="BM92" s="2"/>
    </row>
    <row r="93" spans="1:65" ht="16.7" customHeight="1">
      <c r="A93" s="300"/>
      <c r="B93" s="201"/>
      <c r="C93" s="201"/>
      <c r="D93" s="300"/>
      <c r="E93" s="201"/>
      <c r="F93" s="201"/>
      <c r="G93" s="201"/>
      <c r="H93" s="201"/>
      <c r="I93" s="300"/>
      <c r="J93" s="201"/>
      <c r="K93" s="201"/>
      <c r="L93" s="201"/>
      <c r="M93" s="201"/>
      <c r="N93" s="201"/>
      <c r="O93" s="300"/>
      <c r="P93" s="201"/>
      <c r="Q93" s="201"/>
      <c r="R93" s="300"/>
      <c r="S93" s="201"/>
      <c r="T93" s="201"/>
      <c r="U93" s="201"/>
      <c r="V93" s="201"/>
      <c r="W93" s="300"/>
      <c r="X93" s="201"/>
      <c r="Y93" s="201"/>
      <c r="Z93" s="201"/>
      <c r="AA93" s="201"/>
      <c r="AB93" s="300"/>
      <c r="AC93" s="201"/>
      <c r="AD93" s="201"/>
      <c r="AE93" s="300"/>
      <c r="AF93" s="201"/>
      <c r="AG93" s="201"/>
      <c r="AH93" s="201"/>
      <c r="AI93" s="201"/>
      <c r="AJ93" s="300"/>
      <c r="AK93" s="201"/>
      <c r="AL93" s="201"/>
      <c r="AM93" s="201"/>
      <c r="AN93" s="201"/>
      <c r="AO93" s="201"/>
      <c r="AP93" s="300"/>
      <c r="AQ93" s="201"/>
      <c r="AR93" s="201"/>
      <c r="AS93" s="300"/>
      <c r="AT93" s="201"/>
      <c r="AU93" s="201"/>
      <c r="AV93" s="201"/>
      <c r="AW93" s="201"/>
      <c r="AX93" s="300"/>
      <c r="AY93" s="201"/>
      <c r="AZ93" s="201"/>
      <c r="BA93" s="201"/>
      <c r="BB93" s="201"/>
      <c r="BC93" s="201"/>
      <c r="BD93" s="201"/>
      <c r="BE93" s="201"/>
      <c r="BF93" s="201"/>
      <c r="BG93" s="201"/>
      <c r="BH93" s="2"/>
      <c r="BI93" s="2"/>
      <c r="BJ93" s="2"/>
      <c r="BK93" s="2"/>
      <c r="BL93" s="2"/>
      <c r="BM93" s="2"/>
    </row>
    <row r="94" spans="1:65" ht="16.7" customHeight="1">
      <c r="A94" s="300"/>
      <c r="B94" s="201"/>
      <c r="C94" s="201"/>
      <c r="D94" s="300"/>
      <c r="E94" s="201"/>
      <c r="F94" s="201"/>
      <c r="G94" s="201"/>
      <c r="H94" s="201"/>
      <c r="I94" s="300"/>
      <c r="J94" s="201"/>
      <c r="K94" s="201"/>
      <c r="L94" s="201"/>
      <c r="M94" s="201"/>
      <c r="N94" s="295"/>
      <c r="O94" s="300"/>
      <c r="P94" s="201"/>
      <c r="Q94" s="201"/>
      <c r="R94" s="300"/>
      <c r="S94" s="201"/>
      <c r="T94" s="201"/>
      <c r="U94" s="201"/>
      <c r="V94" s="201"/>
      <c r="W94" s="300"/>
      <c r="X94" s="201"/>
      <c r="Y94" s="201"/>
      <c r="Z94" s="201"/>
      <c r="AA94" s="201"/>
      <c r="AB94" s="300"/>
      <c r="AC94" s="201"/>
      <c r="AD94" s="201"/>
      <c r="AE94" s="300"/>
      <c r="AF94" s="201"/>
      <c r="AG94" s="201"/>
      <c r="AH94" s="201"/>
      <c r="AI94" s="201"/>
      <c r="AJ94" s="300"/>
      <c r="AK94" s="201"/>
      <c r="AL94" s="201"/>
      <c r="AM94" s="201"/>
      <c r="AN94" s="201"/>
      <c r="AO94" s="295"/>
      <c r="AP94" s="300"/>
      <c r="AQ94" s="201"/>
      <c r="AR94" s="201"/>
      <c r="AS94" s="300"/>
      <c r="AT94" s="201"/>
      <c r="AU94" s="201"/>
      <c r="AV94" s="201"/>
      <c r="AW94" s="201"/>
      <c r="AX94" s="300"/>
      <c r="AY94" s="201"/>
      <c r="AZ94" s="201"/>
      <c r="BA94" s="201"/>
      <c r="BB94" s="201"/>
      <c r="BC94" s="201"/>
      <c r="BD94" s="201"/>
      <c r="BE94" s="201"/>
      <c r="BF94" s="201"/>
      <c r="BG94" s="201"/>
      <c r="BH94" s="2"/>
      <c r="BI94" s="2"/>
      <c r="BJ94" s="2"/>
      <c r="BK94" s="2"/>
      <c r="BL94" s="2"/>
      <c r="BM94" s="2"/>
    </row>
    <row r="95" spans="1:65" ht="16.7" customHeight="1">
      <c r="A95" s="277" t="s">
        <v>389</v>
      </c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77" t="s">
        <v>390</v>
      </c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201"/>
      <c r="AP95" s="201"/>
      <c r="AQ95" s="201"/>
      <c r="AR95" s="201"/>
      <c r="AS95" s="201"/>
      <c r="AT95" s="201"/>
      <c r="AU95" s="201"/>
      <c r="AV95" s="201"/>
      <c r="AW95" s="201"/>
      <c r="AX95" s="201"/>
      <c r="AY95" s="201"/>
      <c r="AZ95" s="201"/>
      <c r="BA95" s="201"/>
      <c r="BB95" s="201"/>
      <c r="BC95" s="201"/>
      <c r="BD95" s="201"/>
      <c r="BE95" s="201"/>
      <c r="BF95" s="201"/>
      <c r="BG95" s="201"/>
      <c r="BH95" s="2"/>
      <c r="BI95" s="2"/>
      <c r="BJ95" s="2"/>
      <c r="BK95" s="2"/>
      <c r="BL95" s="2"/>
      <c r="BM95" s="2"/>
    </row>
    <row r="96" spans="1:65" ht="16.7" customHeight="1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1"/>
      <c r="AT96" s="201"/>
      <c r="AU96" s="201"/>
      <c r="AV96" s="201"/>
      <c r="AW96" s="201"/>
      <c r="AX96" s="201"/>
      <c r="AY96" s="201"/>
      <c r="AZ96" s="201"/>
      <c r="BA96" s="201"/>
      <c r="BB96" s="201"/>
      <c r="BC96" s="201"/>
      <c r="BD96" s="201"/>
      <c r="BE96" s="201"/>
      <c r="BF96" s="201"/>
      <c r="BG96" s="201"/>
      <c r="BH96" s="2"/>
      <c r="BI96" s="2"/>
      <c r="BJ96" s="2"/>
      <c r="BK96" s="2"/>
      <c r="BL96" s="2"/>
      <c r="BM96" s="2"/>
    </row>
    <row r="97" spans="1:65" ht="16.7" customHeight="1">
      <c r="A97" s="201" t="s">
        <v>391</v>
      </c>
      <c r="B97" s="201"/>
      <c r="C97" s="201"/>
      <c r="D97" s="201"/>
      <c r="E97" s="201"/>
      <c r="F97" s="201"/>
      <c r="G97" s="201"/>
      <c r="H97" s="201"/>
      <c r="I97" s="201"/>
      <c r="J97" s="201"/>
      <c r="K97" s="278" t="s">
        <v>392</v>
      </c>
      <c r="L97" s="201"/>
      <c r="M97" s="201"/>
      <c r="N97" s="201"/>
      <c r="O97" s="201" t="s">
        <v>393</v>
      </c>
      <c r="P97" s="201"/>
      <c r="Q97" s="201"/>
      <c r="R97" s="201"/>
      <c r="S97" s="201"/>
      <c r="T97" s="201"/>
      <c r="U97" s="201"/>
      <c r="V97" s="201"/>
      <c r="W97" s="201"/>
      <c r="X97" s="201"/>
      <c r="Y97" s="278" t="s">
        <v>394</v>
      </c>
      <c r="Z97" s="201"/>
      <c r="AA97" s="201"/>
      <c r="AB97" s="201" t="s">
        <v>395</v>
      </c>
      <c r="AC97" s="201"/>
      <c r="AD97" s="201"/>
      <c r="AE97" s="201"/>
      <c r="AF97" s="201"/>
      <c r="AG97" s="201"/>
      <c r="AH97" s="201"/>
      <c r="AI97" s="201"/>
      <c r="AJ97" s="201"/>
      <c r="AK97" s="201"/>
      <c r="AL97" s="278" t="s">
        <v>396</v>
      </c>
      <c r="AM97" s="201"/>
      <c r="AN97" s="201"/>
      <c r="AO97" s="201"/>
      <c r="AP97" s="201" t="s">
        <v>397</v>
      </c>
      <c r="AQ97" s="201"/>
      <c r="AR97" s="201"/>
      <c r="AS97" s="201"/>
      <c r="AT97" s="201"/>
      <c r="AU97" s="201"/>
      <c r="AV97" s="201"/>
      <c r="AW97" s="201"/>
      <c r="AX97" s="201"/>
      <c r="AY97" s="201"/>
      <c r="AZ97" s="278" t="s">
        <v>398</v>
      </c>
      <c r="BA97" s="201"/>
      <c r="BB97" s="201"/>
      <c r="BC97" s="201"/>
      <c r="BD97" s="201"/>
      <c r="BE97" s="201"/>
      <c r="BF97" s="201"/>
      <c r="BG97" s="201"/>
      <c r="BH97" s="2"/>
      <c r="BI97" s="2"/>
      <c r="BJ97" s="2"/>
      <c r="BK97" s="2"/>
      <c r="BL97" s="2"/>
      <c r="BM97" s="2"/>
    </row>
    <row r="98" spans="1:65" ht="16.7" customHeight="1">
      <c r="A98" s="359" t="s">
        <v>348</v>
      </c>
      <c r="B98" s="360" t="s">
        <v>349</v>
      </c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201"/>
      <c r="O98" s="359" t="s">
        <v>350</v>
      </c>
      <c r="P98" s="360" t="s">
        <v>349</v>
      </c>
      <c r="Q98" s="360"/>
      <c r="R98" s="360"/>
      <c r="S98" s="360"/>
      <c r="T98" s="360"/>
      <c r="U98" s="360"/>
      <c r="V98" s="360"/>
      <c r="W98" s="360"/>
      <c r="X98" s="360"/>
      <c r="Y98" s="360"/>
      <c r="Z98" s="360"/>
      <c r="AA98" s="360"/>
      <c r="AB98" s="359" t="s">
        <v>348</v>
      </c>
      <c r="AC98" s="360" t="s">
        <v>349</v>
      </c>
      <c r="AD98" s="360"/>
      <c r="AE98" s="360"/>
      <c r="AF98" s="360"/>
      <c r="AG98" s="360"/>
      <c r="AH98" s="360"/>
      <c r="AI98" s="360"/>
      <c r="AJ98" s="360"/>
      <c r="AK98" s="360"/>
      <c r="AL98" s="360"/>
      <c r="AM98" s="360"/>
      <c r="AN98" s="360"/>
      <c r="AO98" s="201"/>
      <c r="AP98" s="359" t="s">
        <v>350</v>
      </c>
      <c r="AQ98" s="360" t="s">
        <v>349</v>
      </c>
      <c r="AR98" s="360"/>
      <c r="AS98" s="360"/>
      <c r="AT98" s="360"/>
      <c r="AU98" s="360"/>
      <c r="AV98" s="360"/>
      <c r="AW98" s="360"/>
      <c r="AX98" s="360"/>
      <c r="AY98" s="360"/>
      <c r="AZ98" s="360"/>
      <c r="BA98" s="360"/>
      <c r="BB98" s="360"/>
      <c r="BC98" s="201"/>
      <c r="BD98" s="201"/>
      <c r="BE98" s="201"/>
      <c r="BF98" s="201"/>
      <c r="BG98" s="201"/>
      <c r="BH98" s="2"/>
      <c r="BI98" s="2"/>
      <c r="BJ98" s="2"/>
      <c r="BK98" s="2"/>
      <c r="BL98" s="2"/>
      <c r="BM98" s="2"/>
    </row>
    <row r="99" spans="1:65" ht="16.7" customHeight="1">
      <c r="A99" s="359"/>
      <c r="B99" s="279">
        <v>1</v>
      </c>
      <c r="C99" s="279">
        <v>2</v>
      </c>
      <c r="D99" s="279">
        <v>3</v>
      </c>
      <c r="E99" s="279">
        <v>4</v>
      </c>
      <c r="F99" s="279">
        <v>5</v>
      </c>
      <c r="G99" s="279">
        <v>6</v>
      </c>
      <c r="H99" s="279">
        <v>7</v>
      </c>
      <c r="I99" s="279">
        <v>8</v>
      </c>
      <c r="J99" s="279">
        <v>9</v>
      </c>
      <c r="K99" s="279">
        <v>10</v>
      </c>
      <c r="L99" s="279">
        <v>11</v>
      </c>
      <c r="M99" s="279">
        <v>12</v>
      </c>
      <c r="N99" s="201"/>
      <c r="O99" s="359"/>
      <c r="P99" s="279">
        <v>1</v>
      </c>
      <c r="Q99" s="279">
        <v>2</v>
      </c>
      <c r="R99" s="279">
        <v>3</v>
      </c>
      <c r="S99" s="279">
        <v>4</v>
      </c>
      <c r="T99" s="279">
        <v>5</v>
      </c>
      <c r="U99" s="279">
        <v>6</v>
      </c>
      <c r="V99" s="279">
        <v>7</v>
      </c>
      <c r="W99" s="279">
        <v>8</v>
      </c>
      <c r="X99" s="279">
        <v>9</v>
      </c>
      <c r="Y99" s="279">
        <v>10</v>
      </c>
      <c r="Z99" s="279">
        <v>11</v>
      </c>
      <c r="AA99" s="279">
        <v>12</v>
      </c>
      <c r="AB99" s="359"/>
      <c r="AC99" s="279">
        <v>1</v>
      </c>
      <c r="AD99" s="279">
        <v>2</v>
      </c>
      <c r="AE99" s="279">
        <v>3</v>
      </c>
      <c r="AF99" s="279">
        <v>4</v>
      </c>
      <c r="AG99" s="279">
        <v>5</v>
      </c>
      <c r="AH99" s="279">
        <v>6</v>
      </c>
      <c r="AI99" s="279">
        <v>7</v>
      </c>
      <c r="AJ99" s="279">
        <v>8</v>
      </c>
      <c r="AK99" s="279">
        <v>9</v>
      </c>
      <c r="AL99" s="279">
        <v>10</v>
      </c>
      <c r="AM99" s="279">
        <v>11</v>
      </c>
      <c r="AN99" s="279">
        <v>12</v>
      </c>
      <c r="AO99" s="201"/>
      <c r="AP99" s="359"/>
      <c r="AQ99" s="279">
        <v>1</v>
      </c>
      <c r="AR99" s="279">
        <v>2</v>
      </c>
      <c r="AS99" s="279">
        <v>3</v>
      </c>
      <c r="AT99" s="279">
        <v>4</v>
      </c>
      <c r="AU99" s="279">
        <v>5</v>
      </c>
      <c r="AV99" s="279">
        <v>6</v>
      </c>
      <c r="AW99" s="279">
        <v>7</v>
      </c>
      <c r="AX99" s="279">
        <v>8</v>
      </c>
      <c r="AY99" s="279">
        <v>9</v>
      </c>
      <c r="AZ99" s="279">
        <v>10</v>
      </c>
      <c r="BA99" s="279">
        <v>11</v>
      </c>
      <c r="BB99" s="279">
        <v>12</v>
      </c>
      <c r="BC99" s="201"/>
      <c r="BD99" s="201"/>
      <c r="BE99" s="201"/>
      <c r="BF99" s="201"/>
      <c r="BG99" s="201"/>
      <c r="BH99" s="2"/>
      <c r="BI99" s="2"/>
      <c r="BJ99" s="2"/>
      <c r="BK99" s="2"/>
      <c r="BL99" s="2"/>
      <c r="BM99" s="2"/>
    </row>
    <row r="100" spans="1:65" ht="16.7" customHeight="1">
      <c r="A100" s="280">
        <v>1</v>
      </c>
      <c r="B100" s="281">
        <v>-30.25</v>
      </c>
      <c r="C100" s="282">
        <v>-41.1666666666667</v>
      </c>
      <c r="D100" s="282">
        <v>-39</v>
      </c>
      <c r="E100" s="282">
        <v>-29.8333333333333</v>
      </c>
      <c r="F100" s="282">
        <v>-36.7083333333333</v>
      </c>
      <c r="G100" s="282">
        <v>-38.7083333333333</v>
      </c>
      <c r="H100" s="282">
        <v>-29.4583333333333</v>
      </c>
      <c r="I100" s="282">
        <v>-52.993250000000003</v>
      </c>
      <c r="J100" s="282">
        <v>-33.926916666666699</v>
      </c>
      <c r="K100" s="282">
        <v>-37.620833333333302</v>
      </c>
      <c r="L100" s="282">
        <v>-34.4145416666667</v>
      </c>
      <c r="M100" s="283">
        <v>-39</v>
      </c>
      <c r="N100" s="201"/>
      <c r="O100" s="280">
        <v>1</v>
      </c>
      <c r="P100" s="281">
        <v>-50.125</v>
      </c>
      <c r="Q100" s="282">
        <v>-67</v>
      </c>
      <c r="R100" s="282">
        <v>-63.6666666666667</v>
      </c>
      <c r="S100" s="282">
        <v>-54.5</v>
      </c>
      <c r="T100" s="282">
        <v>-69.2916666666667</v>
      </c>
      <c r="U100" s="282">
        <v>-68.625</v>
      </c>
      <c r="V100" s="282">
        <v>-44.6666666666667</v>
      </c>
      <c r="W100" s="282">
        <v>-79.543750000000003</v>
      </c>
      <c r="X100" s="282">
        <v>-60.4754583333333</v>
      </c>
      <c r="Y100" s="282">
        <v>-74.507499999999993</v>
      </c>
      <c r="Z100" s="282">
        <v>-66.245333333333306</v>
      </c>
      <c r="AA100" s="283">
        <v>-69.2083333333333</v>
      </c>
      <c r="AB100" s="280">
        <v>1</v>
      </c>
      <c r="AC100" s="281">
        <v>-22.0833333333333</v>
      </c>
      <c r="AD100" s="282">
        <v>-29.75</v>
      </c>
      <c r="AE100" s="282">
        <v>-22.875</v>
      </c>
      <c r="AF100" s="282">
        <v>-21.25</v>
      </c>
      <c r="AG100" s="282">
        <v>-28.4583333333333</v>
      </c>
      <c r="AH100" s="282">
        <v>-29.375</v>
      </c>
      <c r="AI100" s="282">
        <v>-20.1666666666667</v>
      </c>
      <c r="AJ100" s="282">
        <v>-44.6770833333333</v>
      </c>
      <c r="AK100" s="282">
        <v>-25.292000000000002</v>
      </c>
      <c r="AL100" s="282">
        <v>-28.817125000000001</v>
      </c>
      <c r="AM100" s="282">
        <v>-25.5134583333333</v>
      </c>
      <c r="AN100" s="283">
        <v>-29</v>
      </c>
      <c r="AO100" s="201"/>
      <c r="AP100" s="280">
        <v>1</v>
      </c>
      <c r="AQ100" s="281">
        <v>-18.2083333333333</v>
      </c>
      <c r="AR100" s="282">
        <v>-30</v>
      </c>
      <c r="AS100" s="282">
        <v>-18.2083333333333</v>
      </c>
      <c r="AT100" s="282">
        <v>-18.0416666666667</v>
      </c>
      <c r="AU100" s="282">
        <v>-26.5833333333333</v>
      </c>
      <c r="AV100" s="282">
        <v>-25.3333333333333</v>
      </c>
      <c r="AW100" s="282">
        <v>-14.9583333333333</v>
      </c>
      <c r="AX100" s="282">
        <v>-39.036916666666698</v>
      </c>
      <c r="AY100" s="282">
        <v>-19.6853333333333</v>
      </c>
      <c r="AZ100" s="282">
        <v>-21.950458333333302</v>
      </c>
      <c r="BA100" s="282">
        <v>-19.666374999999999</v>
      </c>
      <c r="BB100" s="283">
        <v>-22</v>
      </c>
      <c r="BC100" s="201"/>
      <c r="BD100" s="201"/>
      <c r="BE100" s="201"/>
      <c r="BF100" s="201"/>
      <c r="BG100" s="201"/>
      <c r="BH100" s="2"/>
      <c r="BI100" s="2"/>
      <c r="BJ100" s="2"/>
      <c r="BK100" s="2"/>
      <c r="BL100" s="2"/>
      <c r="BM100" s="2"/>
    </row>
    <row r="101" spans="1:65" ht="16.7" customHeight="1">
      <c r="A101" s="284">
        <v>2</v>
      </c>
      <c r="B101" s="285">
        <v>-31</v>
      </c>
      <c r="C101" s="286">
        <v>-42</v>
      </c>
      <c r="D101" s="286">
        <v>-39</v>
      </c>
      <c r="E101" s="286">
        <v>-30</v>
      </c>
      <c r="F101" s="286">
        <v>-35.75</v>
      </c>
      <c r="G101" s="286">
        <v>-39</v>
      </c>
      <c r="H101" s="286">
        <v>-29.1182916666667</v>
      </c>
      <c r="I101" s="286">
        <v>-53.992249999999999</v>
      </c>
      <c r="J101" s="286">
        <v>-34.585666666666697</v>
      </c>
      <c r="K101" s="286">
        <v>-38.257125000000002</v>
      </c>
      <c r="L101" s="286">
        <v>-34.590458333333302</v>
      </c>
      <c r="M101" s="287">
        <v>-39.0416666666667</v>
      </c>
      <c r="N101" s="201"/>
      <c r="O101" s="284">
        <v>2</v>
      </c>
      <c r="P101" s="285">
        <v>-51.375</v>
      </c>
      <c r="Q101" s="286">
        <v>-68</v>
      </c>
      <c r="R101" s="286">
        <v>-64</v>
      </c>
      <c r="S101" s="286">
        <v>-55.3333333333333</v>
      </c>
      <c r="T101" s="286">
        <v>-67.875</v>
      </c>
      <c r="U101" s="286">
        <v>-69.375</v>
      </c>
      <c r="V101" s="286">
        <v>-42.485958333333301</v>
      </c>
      <c r="W101" s="286">
        <v>-80.528000000000006</v>
      </c>
      <c r="X101" s="286">
        <v>-62.380625000000002</v>
      </c>
      <c r="Y101" s="286">
        <v>-75.073374999999999</v>
      </c>
      <c r="Z101" s="286">
        <v>-66.625166666666701</v>
      </c>
      <c r="AA101" s="287">
        <v>-69.5416666666667</v>
      </c>
      <c r="AB101" s="284">
        <v>2</v>
      </c>
      <c r="AC101" s="285">
        <v>-23.0416666666667</v>
      </c>
      <c r="AD101" s="286">
        <v>-30</v>
      </c>
      <c r="AE101" s="286">
        <v>-23</v>
      </c>
      <c r="AF101" s="286">
        <v>-21.9583333333333</v>
      </c>
      <c r="AG101" s="286">
        <v>-27.2083333333333</v>
      </c>
      <c r="AH101" s="286">
        <v>-29</v>
      </c>
      <c r="AI101" s="286">
        <v>-19.969249999999999</v>
      </c>
      <c r="AJ101" s="286">
        <v>-46.465249999999997</v>
      </c>
      <c r="AK101" s="286">
        <v>-25.879666666666701</v>
      </c>
      <c r="AL101" s="286">
        <v>-29.2307916666667</v>
      </c>
      <c r="AM101" s="286">
        <v>-25.2589166666667</v>
      </c>
      <c r="AN101" s="287">
        <v>-29</v>
      </c>
      <c r="AO101" s="201"/>
      <c r="AP101" s="284">
        <v>2</v>
      </c>
      <c r="AQ101" s="285">
        <v>-19</v>
      </c>
      <c r="AR101" s="286">
        <v>-30</v>
      </c>
      <c r="AS101" s="286">
        <v>-19</v>
      </c>
      <c r="AT101" s="286">
        <v>-18.625</v>
      </c>
      <c r="AU101" s="286">
        <v>-24.0416666666667</v>
      </c>
      <c r="AV101" s="286">
        <v>-25.1666666666667</v>
      </c>
      <c r="AW101" s="286">
        <v>-14.064166666666701</v>
      </c>
      <c r="AX101" s="286">
        <v>-40.026416666666698</v>
      </c>
      <c r="AY101" s="286">
        <v>-19.967458333333301</v>
      </c>
      <c r="AZ101" s="286">
        <v>-22.295666666666701</v>
      </c>
      <c r="BA101" s="286">
        <v>-19.578416666666701</v>
      </c>
      <c r="BB101" s="287">
        <v>-21.4166666666667</v>
      </c>
      <c r="BC101" s="201"/>
      <c r="BD101" s="201"/>
      <c r="BE101" s="201"/>
      <c r="BF101" s="201"/>
      <c r="BG101" s="201"/>
      <c r="BH101" s="2"/>
      <c r="BI101" s="2"/>
      <c r="BJ101" s="2"/>
      <c r="BK101" s="2"/>
      <c r="BL101" s="2"/>
      <c r="BM101" s="2"/>
    </row>
    <row r="102" spans="1:65" ht="16.7" customHeight="1">
      <c r="A102" s="284">
        <v>3</v>
      </c>
      <c r="B102" s="285">
        <v>-31</v>
      </c>
      <c r="C102" s="286">
        <v>-42</v>
      </c>
      <c r="D102" s="286">
        <v>-39.2083333333333</v>
      </c>
      <c r="E102" s="286">
        <v>-30</v>
      </c>
      <c r="F102" s="286">
        <v>-36.8333333333333</v>
      </c>
      <c r="G102" s="286">
        <v>-38.4583333333333</v>
      </c>
      <c r="H102" s="286">
        <v>-30.568291666666699</v>
      </c>
      <c r="I102" s="286">
        <v>-55.343916666666701</v>
      </c>
      <c r="J102" s="286">
        <v>-35.263583333333301</v>
      </c>
      <c r="K102" s="286">
        <v>-38.781125000000003</v>
      </c>
      <c r="L102" s="286">
        <v>-34.1935</v>
      </c>
      <c r="M102" s="287">
        <v>-39.875</v>
      </c>
      <c r="N102" s="201"/>
      <c r="O102" s="284">
        <v>3</v>
      </c>
      <c r="P102" s="285">
        <v>-52.1666666666667</v>
      </c>
      <c r="Q102" s="286">
        <v>-68</v>
      </c>
      <c r="R102" s="286">
        <v>-64.25</v>
      </c>
      <c r="S102" s="286">
        <v>-55.7083333333333</v>
      </c>
      <c r="T102" s="286">
        <v>-68.625</v>
      </c>
      <c r="U102" s="286">
        <v>-69.5833333333333</v>
      </c>
      <c r="V102" s="286">
        <v>-45.297125000000001</v>
      </c>
      <c r="W102" s="286">
        <v>-81.703791666666703</v>
      </c>
      <c r="X102" s="286">
        <v>-64.430125000000004</v>
      </c>
      <c r="Y102" s="286">
        <v>-75.502125000000007</v>
      </c>
      <c r="Z102" s="286">
        <v>-66.945999999999998</v>
      </c>
      <c r="AA102" s="287">
        <v>-70</v>
      </c>
      <c r="AB102" s="284">
        <v>3</v>
      </c>
      <c r="AC102" s="285">
        <v>-23.9583333333333</v>
      </c>
      <c r="AD102" s="286">
        <v>-30</v>
      </c>
      <c r="AE102" s="286">
        <v>-23.0833333333333</v>
      </c>
      <c r="AF102" s="286">
        <v>-22</v>
      </c>
      <c r="AG102" s="286">
        <v>-28</v>
      </c>
      <c r="AH102" s="286">
        <v>-28.7083333333333</v>
      </c>
      <c r="AI102" s="286">
        <v>-21.3192916666667</v>
      </c>
      <c r="AJ102" s="286">
        <v>-47.576208333333298</v>
      </c>
      <c r="AK102" s="286">
        <v>-26.588125000000002</v>
      </c>
      <c r="AL102" s="286">
        <v>-29.472083333333298</v>
      </c>
      <c r="AM102" s="286">
        <v>-24.724916666666701</v>
      </c>
      <c r="AN102" s="287">
        <v>-29.0833333333333</v>
      </c>
      <c r="AO102" s="201"/>
      <c r="AP102" s="284">
        <v>3</v>
      </c>
      <c r="AQ102" s="285">
        <v>-19</v>
      </c>
      <c r="AR102" s="286">
        <v>-30</v>
      </c>
      <c r="AS102" s="286">
        <v>-19.0416666666667</v>
      </c>
      <c r="AT102" s="286">
        <v>-18.9166666666667</v>
      </c>
      <c r="AU102" s="286">
        <v>-25.4166666666667</v>
      </c>
      <c r="AV102" s="286">
        <v>-24.5416666666667</v>
      </c>
      <c r="AW102" s="286">
        <v>-15.904624999999999</v>
      </c>
      <c r="AX102" s="286">
        <v>-40.858458333333303</v>
      </c>
      <c r="AY102" s="286">
        <v>-20.338125000000002</v>
      </c>
      <c r="AZ102" s="286">
        <v>-22.558125</v>
      </c>
      <c r="BA102" s="286">
        <v>-18.750958333333301</v>
      </c>
      <c r="BB102" s="287">
        <v>-21</v>
      </c>
      <c r="BC102" s="201"/>
      <c r="BD102" s="201"/>
      <c r="BE102" s="201"/>
      <c r="BF102" s="201"/>
      <c r="BG102" s="201"/>
      <c r="BH102" s="2"/>
      <c r="BI102" s="2"/>
      <c r="BJ102" s="2"/>
      <c r="BK102" s="2"/>
      <c r="BL102" s="2"/>
      <c r="BM102" s="2"/>
    </row>
    <row r="103" spans="1:65" ht="16.7" customHeight="1">
      <c r="A103" s="284">
        <v>4</v>
      </c>
      <c r="B103" s="285">
        <v>-31</v>
      </c>
      <c r="C103" s="286">
        <v>-42.0416666666667</v>
      </c>
      <c r="D103" s="286">
        <v>-40</v>
      </c>
      <c r="E103" s="286">
        <v>-30.8333333333333</v>
      </c>
      <c r="F103" s="286">
        <v>-37</v>
      </c>
      <c r="G103" s="286">
        <v>-39.5</v>
      </c>
      <c r="H103" s="286">
        <v>-30.987458333333301</v>
      </c>
      <c r="I103" s="286">
        <v>-56.645291666666701</v>
      </c>
      <c r="J103" s="286">
        <v>-35.840916666666701</v>
      </c>
      <c r="K103" s="286">
        <v>-39.150708333333299</v>
      </c>
      <c r="L103" s="286">
        <v>-34</v>
      </c>
      <c r="M103" s="287">
        <v>-38.8333333333333</v>
      </c>
      <c r="N103" s="201"/>
      <c r="O103" s="284">
        <v>4</v>
      </c>
      <c r="P103" s="285">
        <v>-53</v>
      </c>
      <c r="Q103" s="286">
        <v>-68.0416666666667</v>
      </c>
      <c r="R103" s="286">
        <v>-65.1666666666667</v>
      </c>
      <c r="S103" s="286">
        <v>-56.6666666666667</v>
      </c>
      <c r="T103" s="286">
        <v>-68.9166666666667</v>
      </c>
      <c r="U103" s="286">
        <v>-70.1666666666667</v>
      </c>
      <c r="V103" s="286">
        <v>-46.970291666666697</v>
      </c>
      <c r="W103" s="286">
        <v>-82.820458333333306</v>
      </c>
      <c r="X103" s="286">
        <v>-66.668041666666696</v>
      </c>
      <c r="Y103" s="286">
        <v>-76.212125</v>
      </c>
      <c r="Z103" s="286">
        <v>-67</v>
      </c>
      <c r="AA103" s="287">
        <v>-70</v>
      </c>
      <c r="AB103" s="284">
        <v>4</v>
      </c>
      <c r="AC103" s="285">
        <v>-23.9166666666667</v>
      </c>
      <c r="AD103" s="286">
        <v>-30</v>
      </c>
      <c r="AE103" s="286">
        <v>-23.8333333333333</v>
      </c>
      <c r="AF103" s="286">
        <v>-22.375</v>
      </c>
      <c r="AG103" s="286">
        <v>-27.9583333333333</v>
      </c>
      <c r="AH103" s="286">
        <v>-29.9583333333333</v>
      </c>
      <c r="AI103" s="286">
        <v>-21.560416666666701</v>
      </c>
      <c r="AJ103" s="286">
        <v>-48.490833333333299</v>
      </c>
      <c r="AK103" s="286">
        <v>-27.166166666666701</v>
      </c>
      <c r="AL103" s="286">
        <v>-29.646833333333301</v>
      </c>
      <c r="AM103" s="286">
        <v>-25</v>
      </c>
      <c r="AN103" s="287">
        <v>-28.5833333333333</v>
      </c>
      <c r="AO103" s="201"/>
      <c r="AP103" s="284">
        <v>4</v>
      </c>
      <c r="AQ103" s="285">
        <v>-19</v>
      </c>
      <c r="AR103" s="286">
        <v>-29.2916666666667</v>
      </c>
      <c r="AS103" s="286">
        <v>-19</v>
      </c>
      <c r="AT103" s="286">
        <v>-19.125</v>
      </c>
      <c r="AU103" s="286">
        <v>-25.0833333333333</v>
      </c>
      <c r="AV103" s="286">
        <v>-25.625</v>
      </c>
      <c r="AW103" s="286">
        <v>-16.381125000000001</v>
      </c>
      <c r="AX103" s="286">
        <v>-41.550708333333297</v>
      </c>
      <c r="AY103" s="286">
        <v>-21.047833333333301</v>
      </c>
      <c r="AZ103" s="286">
        <v>-22.9293333333333</v>
      </c>
      <c r="BA103" s="286">
        <v>-19</v>
      </c>
      <c r="BB103" s="287">
        <v>-20.0833333333333</v>
      </c>
      <c r="BC103" s="201"/>
      <c r="BD103" s="201"/>
      <c r="BE103" s="201"/>
      <c r="BF103" s="201"/>
      <c r="BG103" s="201"/>
      <c r="BH103" s="2"/>
      <c r="BI103" s="2"/>
      <c r="BJ103" s="2"/>
      <c r="BK103" s="2"/>
      <c r="BL103" s="2"/>
      <c r="BM103" s="2"/>
    </row>
    <row r="104" spans="1:65" ht="16.7" customHeight="1">
      <c r="A104" s="284">
        <v>5</v>
      </c>
      <c r="B104" s="285">
        <v>-31</v>
      </c>
      <c r="C104" s="286">
        <v>-42</v>
      </c>
      <c r="D104" s="286">
        <v>-40.75</v>
      </c>
      <c r="E104" s="286">
        <v>-31</v>
      </c>
      <c r="F104" s="286">
        <v>-37</v>
      </c>
      <c r="G104" s="286">
        <v>-40.4166666666667</v>
      </c>
      <c r="H104" s="286">
        <v>-31.935166666666699</v>
      </c>
      <c r="I104" s="286">
        <v>-58.006208333333298</v>
      </c>
      <c r="J104" s="286">
        <v>-36.3304166666667</v>
      </c>
      <c r="K104" s="286">
        <v>-39.614958333333298</v>
      </c>
      <c r="L104" s="286">
        <v>-34.6666666666667</v>
      </c>
      <c r="M104" s="287">
        <v>-37.5833333333333</v>
      </c>
      <c r="N104" s="201"/>
      <c r="O104" s="284">
        <v>5</v>
      </c>
      <c r="P104" s="285">
        <v>-53.0416666666667</v>
      </c>
      <c r="Q104" s="286">
        <v>-67.375</v>
      </c>
      <c r="R104" s="286">
        <v>-65.25</v>
      </c>
      <c r="S104" s="286">
        <v>-57.4583333333333</v>
      </c>
      <c r="T104" s="286">
        <v>-69.2916666666667</v>
      </c>
      <c r="U104" s="286">
        <v>-71.125</v>
      </c>
      <c r="V104" s="286">
        <v>-49.133458333333301</v>
      </c>
      <c r="W104" s="286">
        <v>-83.885625000000005</v>
      </c>
      <c r="X104" s="286">
        <v>-68.321833333333402</v>
      </c>
      <c r="Y104" s="286">
        <v>-75.765083333333294</v>
      </c>
      <c r="Z104" s="286">
        <v>-67</v>
      </c>
      <c r="AA104" s="287">
        <v>-69.5416666666667</v>
      </c>
      <c r="AB104" s="284">
        <v>5</v>
      </c>
      <c r="AC104" s="285">
        <v>-23</v>
      </c>
      <c r="AD104" s="286">
        <v>-29.1666666666667</v>
      </c>
      <c r="AE104" s="286">
        <v>-24</v>
      </c>
      <c r="AF104" s="286">
        <v>-22.7083333333333</v>
      </c>
      <c r="AG104" s="286">
        <v>-28</v>
      </c>
      <c r="AH104" s="286">
        <v>-31.0416666666667</v>
      </c>
      <c r="AI104" s="286">
        <v>-22.535833333333301</v>
      </c>
      <c r="AJ104" s="286">
        <v>-49.372999999999998</v>
      </c>
      <c r="AK104" s="286">
        <v>-27.676583333333301</v>
      </c>
      <c r="AL104" s="286">
        <v>-29.976333333333301</v>
      </c>
      <c r="AM104" s="286">
        <v>-25.5</v>
      </c>
      <c r="AN104" s="287">
        <v>-26.5416666666667</v>
      </c>
      <c r="AO104" s="201"/>
      <c r="AP104" s="284">
        <v>5</v>
      </c>
      <c r="AQ104" s="285">
        <v>-19</v>
      </c>
      <c r="AR104" s="286">
        <v>-28.4166666666667</v>
      </c>
      <c r="AS104" s="286">
        <v>-19.0416666666667</v>
      </c>
      <c r="AT104" s="286">
        <v>-19.5416666666667</v>
      </c>
      <c r="AU104" s="286">
        <v>-25</v>
      </c>
      <c r="AV104" s="286">
        <v>-27.3333333333333</v>
      </c>
      <c r="AW104" s="286">
        <v>-17.401624999999999</v>
      </c>
      <c r="AX104" s="286">
        <v>-42.305250000000001</v>
      </c>
      <c r="AY104" s="286">
        <v>-21.549583333333299</v>
      </c>
      <c r="AZ104" s="286">
        <v>-23.075291666666701</v>
      </c>
      <c r="BA104" s="286">
        <v>-19</v>
      </c>
      <c r="BB104" s="287">
        <v>-18</v>
      </c>
      <c r="BC104" s="201"/>
      <c r="BD104" s="201"/>
      <c r="BE104" s="201"/>
      <c r="BF104" s="201"/>
      <c r="BG104" s="201"/>
      <c r="BH104" s="2"/>
      <c r="BI104" s="2"/>
      <c r="BJ104" s="2"/>
      <c r="BK104" s="2"/>
      <c r="BL104" s="2"/>
      <c r="BM104" s="2"/>
    </row>
    <row r="105" spans="1:65" ht="16.7" customHeight="1">
      <c r="A105" s="284">
        <v>6</v>
      </c>
      <c r="B105" s="285">
        <v>-31</v>
      </c>
      <c r="C105" s="286">
        <v>-41.3333333333333</v>
      </c>
      <c r="D105" s="286">
        <v>-41</v>
      </c>
      <c r="E105" s="286">
        <v>-31</v>
      </c>
      <c r="F105" s="286">
        <v>-37.5</v>
      </c>
      <c r="G105" s="286">
        <v>-37.875</v>
      </c>
      <c r="H105" s="286">
        <v>-32.839541666666697</v>
      </c>
      <c r="I105" s="286">
        <v>-59.344749999999998</v>
      </c>
      <c r="J105" s="286">
        <v>-36.817625</v>
      </c>
      <c r="K105" s="286">
        <v>-40.259749999999997</v>
      </c>
      <c r="L105" s="286">
        <v>-35</v>
      </c>
      <c r="M105" s="287">
        <v>-36.9583333333333</v>
      </c>
      <c r="N105" s="201"/>
      <c r="O105" s="284">
        <v>6</v>
      </c>
      <c r="P105" s="285">
        <v>-53.4166666666667</v>
      </c>
      <c r="Q105" s="286">
        <v>-67.0833333333333</v>
      </c>
      <c r="R105" s="286">
        <v>-65.75</v>
      </c>
      <c r="S105" s="286">
        <v>-57.6666666666667</v>
      </c>
      <c r="T105" s="286">
        <v>-69.625</v>
      </c>
      <c r="U105" s="286">
        <v>-69.75</v>
      </c>
      <c r="V105" s="286">
        <v>-51.669291666666702</v>
      </c>
      <c r="W105" s="286">
        <v>-85.082374999999999</v>
      </c>
      <c r="X105" s="286">
        <v>-69.432708333333295</v>
      </c>
      <c r="Y105" s="286">
        <v>-76.038708333333304</v>
      </c>
      <c r="Z105" s="286">
        <v>-67.1666666666667</v>
      </c>
      <c r="AA105" s="287">
        <v>-68.0833333333333</v>
      </c>
      <c r="AB105" s="284">
        <v>6</v>
      </c>
      <c r="AC105" s="285">
        <v>-23.25</v>
      </c>
      <c r="AD105" s="286">
        <v>-28.5833333333333</v>
      </c>
      <c r="AE105" s="286">
        <v>-24.2083333333333</v>
      </c>
      <c r="AF105" s="286">
        <v>-22.5416666666667</v>
      </c>
      <c r="AG105" s="286">
        <v>-28.4583333333333</v>
      </c>
      <c r="AH105" s="286">
        <v>-29.2916666666667</v>
      </c>
      <c r="AI105" s="286">
        <v>-23.347000000000001</v>
      </c>
      <c r="AJ105" s="286">
        <v>-50.271999999999998</v>
      </c>
      <c r="AK105" s="286">
        <v>-28.092666666666702</v>
      </c>
      <c r="AL105" s="286">
        <v>-30.3497083333333</v>
      </c>
      <c r="AM105" s="286">
        <v>-25.4583333333333</v>
      </c>
      <c r="AN105" s="287">
        <v>-26</v>
      </c>
      <c r="AO105" s="201"/>
      <c r="AP105" s="284">
        <v>6</v>
      </c>
      <c r="AQ105" s="285">
        <v>-19</v>
      </c>
      <c r="AR105" s="286">
        <v>-27.1666666666667</v>
      </c>
      <c r="AS105" s="286">
        <v>-19.3333333333333</v>
      </c>
      <c r="AT105" s="286">
        <v>-19.5833333333333</v>
      </c>
      <c r="AU105" s="286">
        <v>-25.4583333333333</v>
      </c>
      <c r="AV105" s="286">
        <v>-25.8333333333333</v>
      </c>
      <c r="AW105" s="286">
        <v>-18.2649166666667</v>
      </c>
      <c r="AX105" s="286">
        <v>-43.101541666666698</v>
      </c>
      <c r="AY105" s="286">
        <v>-21.93225</v>
      </c>
      <c r="AZ105" s="286">
        <v>-23.480374999999999</v>
      </c>
      <c r="BA105" s="286">
        <v>-19</v>
      </c>
      <c r="BB105" s="287">
        <v>-18</v>
      </c>
      <c r="BC105" s="201"/>
      <c r="BD105" s="201"/>
      <c r="BE105" s="201"/>
      <c r="BF105" s="201"/>
      <c r="BG105" s="201"/>
      <c r="BH105" s="2"/>
      <c r="BI105" s="2"/>
      <c r="BJ105" s="2"/>
      <c r="BK105" s="2"/>
      <c r="BL105" s="2"/>
      <c r="BM105" s="2"/>
    </row>
    <row r="106" spans="1:65" ht="16.7" customHeight="1">
      <c r="A106" s="284">
        <v>7</v>
      </c>
      <c r="B106" s="285">
        <v>-30.7916666666667</v>
      </c>
      <c r="C106" s="286">
        <v>-42</v>
      </c>
      <c r="D106" s="286">
        <v>-41</v>
      </c>
      <c r="E106" s="286">
        <v>-30.5833333333333</v>
      </c>
      <c r="F106" s="286">
        <v>-38</v>
      </c>
      <c r="G106" s="286">
        <v>-35.5</v>
      </c>
      <c r="H106" s="286">
        <v>-33.582166666666701</v>
      </c>
      <c r="I106" s="286">
        <v>-60.496749999999999</v>
      </c>
      <c r="J106" s="286">
        <v>-37.4195833333333</v>
      </c>
      <c r="K106" s="286">
        <v>-40.801083333333303</v>
      </c>
      <c r="L106" s="286">
        <v>-34</v>
      </c>
      <c r="M106" s="287">
        <v>-35.5833333333333</v>
      </c>
      <c r="N106" s="201"/>
      <c r="O106" s="284">
        <v>7</v>
      </c>
      <c r="P106" s="285">
        <v>-51.875</v>
      </c>
      <c r="Q106" s="286">
        <v>-68.25</v>
      </c>
      <c r="R106" s="286">
        <v>-66.2916666666667</v>
      </c>
      <c r="S106" s="286">
        <v>-57.75</v>
      </c>
      <c r="T106" s="286">
        <v>-70.625</v>
      </c>
      <c r="U106" s="286">
        <v>-62.1666666666667</v>
      </c>
      <c r="V106" s="286">
        <v>-54.064</v>
      </c>
      <c r="W106" s="286">
        <v>-86.114208333333295</v>
      </c>
      <c r="X106" s="286">
        <v>-70.607875000000007</v>
      </c>
      <c r="Y106" s="286">
        <v>-76.473291666666697</v>
      </c>
      <c r="Z106" s="286">
        <v>-66.8333333333333</v>
      </c>
      <c r="AA106" s="287">
        <v>-67.4166666666667</v>
      </c>
      <c r="AB106" s="284">
        <v>7</v>
      </c>
      <c r="AC106" s="285">
        <v>-22.625</v>
      </c>
      <c r="AD106" s="286">
        <v>-29.6666666666667</v>
      </c>
      <c r="AE106" s="286">
        <v>-24.75</v>
      </c>
      <c r="AF106" s="286">
        <v>-21.6666666666667</v>
      </c>
      <c r="AG106" s="286">
        <v>-29.4166666666667</v>
      </c>
      <c r="AH106" s="286">
        <v>-26.7083333333333</v>
      </c>
      <c r="AI106" s="286">
        <v>-24.152249999999999</v>
      </c>
      <c r="AJ106" s="286">
        <v>-51.070500000000003</v>
      </c>
      <c r="AK106" s="286">
        <v>-28.634208333333302</v>
      </c>
      <c r="AL106" s="286">
        <v>-30.625250000000001</v>
      </c>
      <c r="AM106" s="286">
        <v>-24</v>
      </c>
      <c r="AN106" s="287">
        <v>-25.2916666666667</v>
      </c>
      <c r="AO106" s="201"/>
      <c r="AP106" s="284">
        <v>7</v>
      </c>
      <c r="AQ106" s="285">
        <v>-18.75</v>
      </c>
      <c r="AR106" s="286">
        <v>-27.7916666666667</v>
      </c>
      <c r="AS106" s="286">
        <v>-19.8333333333333</v>
      </c>
      <c r="AT106" s="286">
        <v>-18.8333333333333</v>
      </c>
      <c r="AU106" s="286">
        <v>-26.9583333333333</v>
      </c>
      <c r="AV106" s="286">
        <v>-22.2916666666667</v>
      </c>
      <c r="AW106" s="286">
        <v>-19.105875000000001</v>
      </c>
      <c r="AX106" s="286">
        <v>-43.701541666666699</v>
      </c>
      <c r="AY106" s="286">
        <v>-22.437750000000001</v>
      </c>
      <c r="AZ106" s="286">
        <v>-23.808958333333301</v>
      </c>
      <c r="BA106" s="286">
        <v>-18.0416666666667</v>
      </c>
      <c r="BB106" s="287">
        <v>-17.2083333333333</v>
      </c>
      <c r="BC106" s="201"/>
      <c r="BD106" s="201"/>
      <c r="BE106" s="201"/>
      <c r="BF106" s="201"/>
      <c r="BG106" s="201"/>
      <c r="BH106" s="2"/>
      <c r="BI106" s="2"/>
      <c r="BJ106" s="2"/>
      <c r="BK106" s="2"/>
      <c r="BL106" s="2"/>
      <c r="BM106" s="2"/>
    </row>
    <row r="107" spans="1:65" ht="16.7" customHeight="1">
      <c r="A107" s="284">
        <v>8</v>
      </c>
      <c r="B107" s="285">
        <v>-29.4166666666667</v>
      </c>
      <c r="C107" s="286">
        <v>-41.6666666666667</v>
      </c>
      <c r="D107" s="286">
        <v>-40.6666666666667</v>
      </c>
      <c r="E107" s="286">
        <v>-29.7916666666667</v>
      </c>
      <c r="F107" s="286">
        <v>-36.2916666666667</v>
      </c>
      <c r="G107" s="286">
        <v>-35.5416666666667</v>
      </c>
      <c r="H107" s="286">
        <v>-34.295666666666698</v>
      </c>
      <c r="I107" s="286">
        <v>-61.266291666666703</v>
      </c>
      <c r="J107" s="286">
        <v>-38.1650833333333</v>
      </c>
      <c r="K107" s="286">
        <v>-40.863</v>
      </c>
      <c r="L107" s="286">
        <v>-34</v>
      </c>
      <c r="M107" s="287">
        <v>-34</v>
      </c>
      <c r="N107" s="201"/>
      <c r="O107" s="284">
        <v>8</v>
      </c>
      <c r="P107" s="285">
        <v>-45.1666666666667</v>
      </c>
      <c r="Q107" s="286">
        <v>-68.625</v>
      </c>
      <c r="R107" s="286">
        <v>-66.0833333333333</v>
      </c>
      <c r="S107" s="286">
        <v>-55.375</v>
      </c>
      <c r="T107" s="286">
        <v>-70.125</v>
      </c>
      <c r="U107" s="286">
        <v>-63.6666666666667</v>
      </c>
      <c r="V107" s="286">
        <v>-56.060708333333302</v>
      </c>
      <c r="W107" s="286">
        <v>-90.291749999999993</v>
      </c>
      <c r="X107" s="286">
        <v>-72.005375000000001</v>
      </c>
      <c r="Y107" s="286">
        <v>-76.252875000000003</v>
      </c>
      <c r="Z107" s="286">
        <v>-66.4166666666667</v>
      </c>
      <c r="AA107" s="287">
        <v>-65.5833333333333</v>
      </c>
      <c r="AB107" s="284">
        <v>8</v>
      </c>
      <c r="AC107" s="285">
        <v>-20.4583333333333</v>
      </c>
      <c r="AD107" s="286">
        <v>-29.2083333333333</v>
      </c>
      <c r="AE107" s="286">
        <v>-23.5416666666667</v>
      </c>
      <c r="AF107" s="286">
        <v>-20.5416666666667</v>
      </c>
      <c r="AG107" s="286">
        <v>-27.0416666666667</v>
      </c>
      <c r="AH107" s="286">
        <v>-26.4166666666667</v>
      </c>
      <c r="AI107" s="286">
        <v>-24.949000000000002</v>
      </c>
      <c r="AJ107" s="286">
        <v>-51.893333333333302</v>
      </c>
      <c r="AK107" s="286">
        <v>-29.118791666666699</v>
      </c>
      <c r="AL107" s="286">
        <v>-30.032624999999999</v>
      </c>
      <c r="AM107" s="286">
        <v>-24.4166666666667</v>
      </c>
      <c r="AN107" s="287">
        <v>-25</v>
      </c>
      <c r="AO107" s="201"/>
      <c r="AP107" s="284">
        <v>8</v>
      </c>
      <c r="AQ107" s="285">
        <v>-16.625</v>
      </c>
      <c r="AR107" s="286">
        <v>-27.625</v>
      </c>
      <c r="AS107" s="286">
        <v>-19</v>
      </c>
      <c r="AT107" s="286">
        <v>-17.125</v>
      </c>
      <c r="AU107" s="286">
        <v>-24.3333333333333</v>
      </c>
      <c r="AV107" s="286">
        <v>-22.0833333333333</v>
      </c>
      <c r="AW107" s="286">
        <v>-19.837541666666699</v>
      </c>
      <c r="AX107" s="286">
        <v>-44.070208333333298</v>
      </c>
      <c r="AY107" s="286">
        <v>-22.8959166666667</v>
      </c>
      <c r="AZ107" s="286">
        <v>-23.423458333333301</v>
      </c>
      <c r="BA107" s="286">
        <v>-18</v>
      </c>
      <c r="BB107" s="287">
        <v>-17</v>
      </c>
      <c r="BC107" s="201"/>
      <c r="BD107" s="201"/>
      <c r="BE107" s="201"/>
      <c r="BF107" s="201"/>
      <c r="BG107" s="201"/>
      <c r="BH107" s="2"/>
      <c r="BI107" s="2"/>
      <c r="BJ107" s="2"/>
      <c r="BK107" s="2"/>
      <c r="BL107" s="2"/>
      <c r="BM107" s="2"/>
    </row>
    <row r="108" spans="1:65" ht="16.7" customHeight="1">
      <c r="A108" s="284">
        <v>9</v>
      </c>
      <c r="B108" s="285">
        <v>-28.9583333333333</v>
      </c>
      <c r="C108" s="286">
        <v>-42</v>
      </c>
      <c r="D108" s="286">
        <v>-41</v>
      </c>
      <c r="E108" s="286">
        <v>-30.7083333333333</v>
      </c>
      <c r="F108" s="286">
        <v>-35.9166666666667</v>
      </c>
      <c r="G108" s="286">
        <v>-33.9166666666667</v>
      </c>
      <c r="H108" s="286">
        <v>-35.1459166666667</v>
      </c>
      <c r="I108" s="286">
        <v>-61.902041666666697</v>
      </c>
      <c r="J108" s="286">
        <v>-38.505499999999998</v>
      </c>
      <c r="K108" s="286">
        <v>-40.222208333333299</v>
      </c>
      <c r="L108" s="286">
        <v>-34</v>
      </c>
      <c r="M108" s="287">
        <v>-33.0416666666667</v>
      </c>
      <c r="N108" s="201"/>
      <c r="O108" s="284">
        <v>9</v>
      </c>
      <c r="P108" s="285">
        <v>-44.7916666666667</v>
      </c>
      <c r="Q108" s="286">
        <v>-68</v>
      </c>
      <c r="R108" s="286">
        <v>-66.25</v>
      </c>
      <c r="S108" s="286">
        <v>-55.9583333333333</v>
      </c>
      <c r="T108" s="286">
        <v>-69.0833333333333</v>
      </c>
      <c r="U108" s="286">
        <v>-61.8333333333333</v>
      </c>
      <c r="V108" s="286">
        <v>-57.979833333333303</v>
      </c>
      <c r="W108" s="286">
        <v>-93.496499999999997</v>
      </c>
      <c r="X108" s="286">
        <v>-72.819500000000005</v>
      </c>
      <c r="Y108" s="286">
        <v>-76.401541666666702</v>
      </c>
      <c r="Z108" s="286">
        <v>-67.0416666666667</v>
      </c>
      <c r="AA108" s="287">
        <v>-65</v>
      </c>
      <c r="AB108" s="284">
        <v>9</v>
      </c>
      <c r="AC108" s="285">
        <v>-21</v>
      </c>
      <c r="AD108" s="286">
        <v>-29.875</v>
      </c>
      <c r="AE108" s="286">
        <v>-23</v>
      </c>
      <c r="AF108" s="286">
        <v>-21.4583333333333</v>
      </c>
      <c r="AG108" s="286">
        <v>-26.9166666666667</v>
      </c>
      <c r="AH108" s="286">
        <v>-24.8333333333333</v>
      </c>
      <c r="AI108" s="286">
        <v>-25.869499999999999</v>
      </c>
      <c r="AJ108" s="286">
        <v>-52.525458333333297</v>
      </c>
      <c r="AK108" s="286">
        <v>-28.8609166666667</v>
      </c>
      <c r="AL108" s="286">
        <v>-28.882874999999999</v>
      </c>
      <c r="AM108" s="286">
        <v>-25</v>
      </c>
      <c r="AN108" s="287">
        <v>-25</v>
      </c>
      <c r="AO108" s="201"/>
      <c r="AP108" s="284">
        <v>9</v>
      </c>
      <c r="AQ108" s="285">
        <v>-16</v>
      </c>
      <c r="AR108" s="286">
        <v>-27.625</v>
      </c>
      <c r="AS108" s="286">
        <v>-19</v>
      </c>
      <c r="AT108" s="286">
        <v>-17.7916666666667</v>
      </c>
      <c r="AU108" s="286">
        <v>-23.625</v>
      </c>
      <c r="AV108" s="286">
        <v>-20</v>
      </c>
      <c r="AW108" s="286">
        <v>-20.80575</v>
      </c>
      <c r="AX108" s="286">
        <v>-44.392625000000002</v>
      </c>
      <c r="AY108" s="286">
        <v>-22.7782083333333</v>
      </c>
      <c r="AZ108" s="286">
        <v>-22.355333333333299</v>
      </c>
      <c r="BA108" s="286">
        <v>-18.5</v>
      </c>
      <c r="BB108" s="287">
        <v>-17</v>
      </c>
      <c r="BC108" s="201"/>
      <c r="BD108" s="201"/>
      <c r="BE108" s="201"/>
      <c r="BF108" s="201"/>
      <c r="BG108" s="201"/>
      <c r="BH108" s="2"/>
      <c r="BI108" s="2"/>
      <c r="BJ108" s="2"/>
      <c r="BK108" s="2"/>
      <c r="BL108" s="2"/>
      <c r="BM108" s="2"/>
    </row>
    <row r="109" spans="1:65" ht="16.7" customHeight="1">
      <c r="A109" s="284">
        <v>10</v>
      </c>
      <c r="B109" s="285">
        <v>-26.7916666666667</v>
      </c>
      <c r="C109" s="286">
        <v>-42</v>
      </c>
      <c r="D109" s="286">
        <v>-40.375</v>
      </c>
      <c r="E109" s="286">
        <v>-31.875</v>
      </c>
      <c r="F109" s="286">
        <v>-34.9166666666667</v>
      </c>
      <c r="G109" s="286">
        <v>-32.9583333333333</v>
      </c>
      <c r="H109" s="286">
        <v>-35.860750000000003</v>
      </c>
      <c r="I109" s="286">
        <v>-62.281125000000003</v>
      </c>
      <c r="J109" s="286">
        <v>-38.092833333333303</v>
      </c>
      <c r="K109" s="286">
        <v>-37.9524166666667</v>
      </c>
      <c r="L109" s="286">
        <v>-34.7083333333333</v>
      </c>
      <c r="M109" s="287">
        <v>-32.1666666666667</v>
      </c>
      <c r="N109" s="201"/>
      <c r="O109" s="284">
        <v>10</v>
      </c>
      <c r="P109" s="285">
        <v>-40.4583333333333</v>
      </c>
      <c r="Q109" s="286">
        <v>-68.1666666666667</v>
      </c>
      <c r="R109" s="286">
        <v>-65.8333333333333</v>
      </c>
      <c r="S109" s="286">
        <v>-57.2916666666667</v>
      </c>
      <c r="T109" s="286">
        <v>-66.375</v>
      </c>
      <c r="U109" s="286">
        <v>-56.5</v>
      </c>
      <c r="V109" s="286">
        <v>-59.521875000000001</v>
      </c>
      <c r="W109" s="286">
        <v>-94.032333333333298</v>
      </c>
      <c r="X109" s="286">
        <v>-72.913083333333304</v>
      </c>
      <c r="Y109" s="286">
        <v>-75.610666666666702</v>
      </c>
      <c r="Z109" s="286">
        <v>-67.4166666666667</v>
      </c>
      <c r="AA109" s="287">
        <v>-63.5833333333333</v>
      </c>
      <c r="AB109" s="284">
        <v>10</v>
      </c>
      <c r="AC109" s="285">
        <v>-19.2083333333333</v>
      </c>
      <c r="AD109" s="286">
        <v>-29.7916666666667</v>
      </c>
      <c r="AE109" s="286">
        <v>-23</v>
      </c>
      <c r="AF109" s="286">
        <v>-22.4583333333333</v>
      </c>
      <c r="AG109" s="286">
        <v>-25.5833333333333</v>
      </c>
      <c r="AH109" s="286">
        <v>-23.4583333333333</v>
      </c>
      <c r="AI109" s="286">
        <v>-26.612749999999998</v>
      </c>
      <c r="AJ109" s="286">
        <v>-52.920375</v>
      </c>
      <c r="AK109" s="286">
        <v>-28.169541666666699</v>
      </c>
      <c r="AL109" s="286">
        <v>-26.524291666666699</v>
      </c>
      <c r="AM109" s="286">
        <v>-25.1666666666667</v>
      </c>
      <c r="AN109" s="287">
        <v>-24.1666666666667</v>
      </c>
      <c r="AO109" s="201"/>
      <c r="AP109" s="284">
        <v>10</v>
      </c>
      <c r="AQ109" s="285">
        <v>-14.8333333333333</v>
      </c>
      <c r="AR109" s="286">
        <v>-26.875</v>
      </c>
      <c r="AS109" s="286">
        <v>-18.4166666666667</v>
      </c>
      <c r="AT109" s="286">
        <v>-18.7083333333333</v>
      </c>
      <c r="AU109" s="286">
        <v>-22.4166666666667</v>
      </c>
      <c r="AV109" s="286">
        <v>-18.4166666666667</v>
      </c>
      <c r="AW109" s="286">
        <v>-21.6741666666667</v>
      </c>
      <c r="AX109" s="286">
        <v>-44.622583333333303</v>
      </c>
      <c r="AY109" s="286">
        <v>-21.872250000000001</v>
      </c>
      <c r="AZ109" s="286">
        <v>-20.458749999999998</v>
      </c>
      <c r="BA109" s="286">
        <v>-19</v>
      </c>
      <c r="BB109" s="287">
        <v>-16.0416666666667</v>
      </c>
      <c r="BC109" s="201"/>
      <c r="BD109" s="201"/>
      <c r="BE109" s="201"/>
      <c r="BF109" s="201"/>
      <c r="BG109" s="201"/>
      <c r="BH109" s="2"/>
      <c r="BI109" s="2"/>
      <c r="BJ109" s="2"/>
      <c r="BK109" s="2"/>
      <c r="BL109" s="2"/>
      <c r="BM109" s="2"/>
    </row>
    <row r="110" spans="1:65" ht="16.7" customHeight="1">
      <c r="A110" s="284">
        <v>11</v>
      </c>
      <c r="B110" s="285">
        <v>-27</v>
      </c>
      <c r="C110" s="286">
        <v>-42.3333333333333</v>
      </c>
      <c r="D110" s="286">
        <v>-40.375</v>
      </c>
      <c r="E110" s="286">
        <v>-32</v>
      </c>
      <c r="F110" s="286">
        <v>-33.9166666666667</v>
      </c>
      <c r="G110" s="286">
        <v>-33.7083333333333</v>
      </c>
      <c r="H110" s="286">
        <v>-36.724125000000001</v>
      </c>
      <c r="I110" s="286">
        <v>-63.015999999999998</v>
      </c>
      <c r="J110" s="286">
        <v>-38.732708333333299</v>
      </c>
      <c r="K110" s="286">
        <v>-35.749916666666699</v>
      </c>
      <c r="L110" s="286">
        <v>-34.5416666666667</v>
      </c>
      <c r="M110" s="287">
        <v>-32</v>
      </c>
      <c r="N110" s="201"/>
      <c r="O110" s="284">
        <v>11</v>
      </c>
      <c r="P110" s="285">
        <v>-40.875</v>
      </c>
      <c r="Q110" s="286">
        <v>-68.0416666666667</v>
      </c>
      <c r="R110" s="286">
        <v>-65.3333333333333</v>
      </c>
      <c r="S110" s="286">
        <v>-58.3333333333333</v>
      </c>
      <c r="T110" s="286">
        <v>-64.2916666666667</v>
      </c>
      <c r="U110" s="286">
        <v>-59.375</v>
      </c>
      <c r="V110" s="286">
        <v>-60.750041666666696</v>
      </c>
      <c r="W110" s="286">
        <v>-94.913916666666694</v>
      </c>
      <c r="X110" s="286">
        <v>-73.773750000000007</v>
      </c>
      <c r="Y110" s="286">
        <v>-72.549666666666695</v>
      </c>
      <c r="Z110" s="286">
        <v>-68</v>
      </c>
      <c r="AA110" s="287">
        <v>-62.7916666666667</v>
      </c>
      <c r="AB110" s="284">
        <v>11</v>
      </c>
      <c r="AC110" s="285">
        <v>-20.5416666666667</v>
      </c>
      <c r="AD110" s="286">
        <v>-29</v>
      </c>
      <c r="AE110" s="286">
        <v>-23</v>
      </c>
      <c r="AF110" s="286">
        <v>-22.875</v>
      </c>
      <c r="AG110" s="286">
        <v>-24.7083333333333</v>
      </c>
      <c r="AH110" s="286">
        <v>-24.5</v>
      </c>
      <c r="AI110" s="286">
        <v>-27.606249999999999</v>
      </c>
      <c r="AJ110" s="286">
        <v>-53.349208333333301</v>
      </c>
      <c r="AK110" s="286">
        <v>-28.859124999999999</v>
      </c>
      <c r="AL110" s="286">
        <v>-25.9902916666667</v>
      </c>
      <c r="AM110" s="286">
        <v>-24.5833333333333</v>
      </c>
      <c r="AN110" s="287">
        <v>-24.0416666666667</v>
      </c>
      <c r="AO110" s="201"/>
      <c r="AP110" s="284">
        <v>11</v>
      </c>
      <c r="AQ110" s="285">
        <v>-14.875</v>
      </c>
      <c r="AR110" s="286">
        <v>-25.6666666666667</v>
      </c>
      <c r="AS110" s="286">
        <v>-18.9583333333333</v>
      </c>
      <c r="AT110" s="286">
        <v>-19.4583333333333</v>
      </c>
      <c r="AU110" s="286">
        <v>-21.2916666666667</v>
      </c>
      <c r="AV110" s="286">
        <v>-19.4166666666667</v>
      </c>
      <c r="AW110" s="286">
        <v>-22.689499999999999</v>
      </c>
      <c r="AX110" s="286">
        <v>-45.15</v>
      </c>
      <c r="AY110" s="286">
        <v>-22.4032916666667</v>
      </c>
      <c r="AZ110" s="286">
        <v>-19.593875000000001</v>
      </c>
      <c r="BA110" s="286">
        <v>-18.7083333333333</v>
      </c>
      <c r="BB110" s="287">
        <v>-16.8333333333333</v>
      </c>
      <c r="BC110" s="201"/>
      <c r="BD110" s="201"/>
      <c r="BE110" s="201"/>
      <c r="BF110" s="201"/>
      <c r="BG110" s="201"/>
      <c r="BH110" s="2"/>
      <c r="BI110" s="2"/>
      <c r="BJ110" s="2"/>
      <c r="BK110" s="2"/>
      <c r="BL110" s="2"/>
      <c r="BM110" s="2"/>
    </row>
    <row r="111" spans="1:65" ht="16.7" customHeight="1">
      <c r="A111" s="284">
        <v>12</v>
      </c>
      <c r="B111" s="285">
        <v>-27.6666666666667</v>
      </c>
      <c r="C111" s="286">
        <v>-41.5</v>
      </c>
      <c r="D111" s="286">
        <v>-40</v>
      </c>
      <c r="E111" s="286">
        <v>-32</v>
      </c>
      <c r="F111" s="286">
        <v>-34.4583333333333</v>
      </c>
      <c r="G111" s="286">
        <v>-32.3333333333333</v>
      </c>
      <c r="H111" s="286">
        <v>-37.499000000000002</v>
      </c>
      <c r="I111" s="286">
        <v>-54.108708333333297</v>
      </c>
      <c r="J111" s="286">
        <v>-39.336916666666703</v>
      </c>
      <c r="K111" s="286">
        <v>-35.858208333333302</v>
      </c>
      <c r="L111" s="286">
        <v>-34</v>
      </c>
      <c r="M111" s="287">
        <v>-32</v>
      </c>
      <c r="N111" s="201"/>
      <c r="O111" s="284">
        <v>12</v>
      </c>
      <c r="P111" s="285">
        <v>-42.5833333333333</v>
      </c>
      <c r="Q111" s="286">
        <v>-67.8333333333333</v>
      </c>
      <c r="R111" s="286">
        <v>-65.125</v>
      </c>
      <c r="S111" s="286">
        <v>-57.9583333333333</v>
      </c>
      <c r="T111" s="286">
        <v>-65.375</v>
      </c>
      <c r="U111" s="286">
        <v>-58.4583333333333</v>
      </c>
      <c r="V111" s="286">
        <v>-61.957875000000001</v>
      </c>
      <c r="W111" s="286">
        <v>-92.9613333333334</v>
      </c>
      <c r="X111" s="286">
        <v>-74.467458333333298</v>
      </c>
      <c r="Y111" s="286">
        <v>-72.311541666666699</v>
      </c>
      <c r="Z111" s="286">
        <v>-67.5</v>
      </c>
      <c r="AA111" s="287">
        <v>-63</v>
      </c>
      <c r="AB111" s="284">
        <v>12</v>
      </c>
      <c r="AC111" s="285">
        <v>-21.4166666666667</v>
      </c>
      <c r="AD111" s="286">
        <v>-27.875</v>
      </c>
      <c r="AE111" s="286">
        <v>-23</v>
      </c>
      <c r="AF111" s="286">
        <v>-22.5833333333333</v>
      </c>
      <c r="AG111" s="286">
        <v>-25.5833333333333</v>
      </c>
      <c r="AH111" s="286">
        <v>-23.7916666666667</v>
      </c>
      <c r="AI111" s="286">
        <v>-28.347916666666698</v>
      </c>
      <c r="AJ111" s="286">
        <v>-41.5662916666667</v>
      </c>
      <c r="AK111" s="286">
        <v>-29.427125</v>
      </c>
      <c r="AL111" s="286">
        <v>-26.5646666666667</v>
      </c>
      <c r="AM111" s="286">
        <v>-24.875</v>
      </c>
      <c r="AN111" s="287">
        <v>-24.25</v>
      </c>
      <c r="AO111" s="201"/>
      <c r="AP111" s="284">
        <v>12</v>
      </c>
      <c r="AQ111" s="285">
        <v>-16</v>
      </c>
      <c r="AR111" s="286">
        <v>-24.0833333333333</v>
      </c>
      <c r="AS111" s="286">
        <v>-19</v>
      </c>
      <c r="AT111" s="286">
        <v>-19.125</v>
      </c>
      <c r="AU111" s="286">
        <v>-21.5833333333333</v>
      </c>
      <c r="AV111" s="286">
        <v>-19.0833333333333</v>
      </c>
      <c r="AW111" s="286">
        <v>-23.712666666666699</v>
      </c>
      <c r="AX111" s="286">
        <v>-38.184916666666702</v>
      </c>
      <c r="AY111" s="286">
        <v>-22.888375</v>
      </c>
      <c r="AZ111" s="286">
        <v>-19.989249999999998</v>
      </c>
      <c r="BA111" s="286">
        <v>-18.5416666666667</v>
      </c>
      <c r="BB111" s="287">
        <v>-17</v>
      </c>
      <c r="BC111" s="201"/>
      <c r="BD111" s="201"/>
      <c r="BE111" s="201"/>
      <c r="BF111" s="201"/>
      <c r="BG111" s="201"/>
      <c r="BH111" s="2"/>
      <c r="BI111" s="2"/>
      <c r="BJ111" s="2"/>
      <c r="BK111" s="2"/>
      <c r="BL111" s="2"/>
      <c r="BM111" s="2"/>
    </row>
    <row r="112" spans="1:65" ht="16.7" customHeight="1">
      <c r="A112" s="284">
        <v>13</v>
      </c>
      <c r="B112" s="285">
        <v>-28.5</v>
      </c>
      <c r="C112" s="286">
        <v>-40.5833333333333</v>
      </c>
      <c r="D112" s="286">
        <v>-39.5833333333333</v>
      </c>
      <c r="E112" s="286">
        <v>-32</v>
      </c>
      <c r="F112" s="286">
        <v>-31.3333333333333</v>
      </c>
      <c r="G112" s="286">
        <v>-28.7083333333333</v>
      </c>
      <c r="H112" s="286">
        <v>-38.286583333333297</v>
      </c>
      <c r="I112" s="286">
        <v>-51.656750000000002</v>
      </c>
      <c r="J112" s="286">
        <v>-39.875208333333298</v>
      </c>
      <c r="K112" s="286">
        <v>-33.555374999999998</v>
      </c>
      <c r="L112" s="286">
        <v>-34.1666666666667</v>
      </c>
      <c r="M112" s="287">
        <v>-30.5833333333333</v>
      </c>
      <c r="N112" s="201"/>
      <c r="O112" s="284">
        <v>13</v>
      </c>
      <c r="P112" s="285">
        <v>-43.7083333333333</v>
      </c>
      <c r="Q112" s="286">
        <v>-66.875</v>
      </c>
      <c r="R112" s="286">
        <v>-64.6666666666667</v>
      </c>
      <c r="S112" s="286">
        <v>-57.5833333333333</v>
      </c>
      <c r="T112" s="286">
        <v>-59.25</v>
      </c>
      <c r="U112" s="286">
        <v>-40.0833333333333</v>
      </c>
      <c r="V112" s="286">
        <v>-63.160416666666698</v>
      </c>
      <c r="W112" s="286">
        <v>-89.907250000000005</v>
      </c>
      <c r="X112" s="286">
        <v>-75.427000000000007</v>
      </c>
      <c r="Y112" s="286">
        <v>-69.967875000000006</v>
      </c>
      <c r="Z112" s="286">
        <v>-67.6666666666667</v>
      </c>
      <c r="AA112" s="287">
        <v>-59.4583333333333</v>
      </c>
      <c r="AB112" s="284">
        <v>13</v>
      </c>
      <c r="AC112" s="285">
        <v>-22</v>
      </c>
      <c r="AD112" s="286">
        <v>-25.5833333333333</v>
      </c>
      <c r="AE112" s="286">
        <v>-23.4583333333333</v>
      </c>
      <c r="AF112" s="286">
        <v>-22.4583333333333</v>
      </c>
      <c r="AG112" s="286">
        <v>-22.25</v>
      </c>
      <c r="AH112" s="286">
        <v>-20.25</v>
      </c>
      <c r="AI112" s="286">
        <v>-29.196708333333302</v>
      </c>
      <c r="AJ112" s="286">
        <v>-39.560166666666703</v>
      </c>
      <c r="AK112" s="286">
        <v>-29.823499999999999</v>
      </c>
      <c r="AL112" s="286">
        <v>-23.868791666666699</v>
      </c>
      <c r="AM112" s="286">
        <v>-25.0416666666667</v>
      </c>
      <c r="AN112" s="287">
        <v>-22.875</v>
      </c>
      <c r="AO112" s="201"/>
      <c r="AP112" s="284">
        <v>13</v>
      </c>
      <c r="AQ112" s="285">
        <v>-17.375</v>
      </c>
      <c r="AR112" s="286">
        <v>-21.75</v>
      </c>
      <c r="AS112" s="286">
        <v>-18.9166666666667</v>
      </c>
      <c r="AT112" s="286">
        <v>-19</v>
      </c>
      <c r="AU112" s="286">
        <v>-18.5</v>
      </c>
      <c r="AV112" s="286">
        <v>-14</v>
      </c>
      <c r="AW112" s="286">
        <v>-24.890250000000002</v>
      </c>
      <c r="AX112" s="286">
        <v>-34.507874999999999</v>
      </c>
      <c r="AY112" s="286">
        <v>-23.34825</v>
      </c>
      <c r="AZ112" s="286">
        <v>-17.7247083333333</v>
      </c>
      <c r="BA112" s="286">
        <v>-19</v>
      </c>
      <c r="BB112" s="287">
        <v>-15.2916666666667</v>
      </c>
      <c r="BC112" s="201"/>
      <c r="BD112" s="201"/>
      <c r="BE112" s="201"/>
      <c r="BF112" s="201"/>
      <c r="BG112" s="201"/>
      <c r="BH112" s="2"/>
      <c r="BI112" s="2"/>
      <c r="BJ112" s="2"/>
      <c r="BK112" s="2"/>
      <c r="BL112" s="2"/>
      <c r="BM112" s="2"/>
    </row>
    <row r="113" spans="1:65" ht="16.7" customHeight="1">
      <c r="A113" s="284">
        <v>14</v>
      </c>
      <c r="B113" s="285">
        <v>-29.9166666666667</v>
      </c>
      <c r="C113" s="286">
        <v>-40</v>
      </c>
      <c r="D113" s="286">
        <v>-38.4166666666667</v>
      </c>
      <c r="E113" s="286">
        <v>-31.5833333333333</v>
      </c>
      <c r="F113" s="286">
        <v>-31.4583333333333</v>
      </c>
      <c r="G113" s="286">
        <v>-29.7916666666667</v>
      </c>
      <c r="H113" s="286">
        <v>-38.968791666666696</v>
      </c>
      <c r="I113" s="286">
        <v>-52.802291666666697</v>
      </c>
      <c r="J113" s="286">
        <v>-40.599625000000003</v>
      </c>
      <c r="K113" s="286">
        <v>-33.431958333333299</v>
      </c>
      <c r="L113" s="286">
        <v>-35</v>
      </c>
      <c r="M113" s="287">
        <v>-29.9583333333333</v>
      </c>
      <c r="N113" s="201"/>
      <c r="O113" s="284">
        <v>14</v>
      </c>
      <c r="P113" s="285">
        <v>-44.75</v>
      </c>
      <c r="Q113" s="286">
        <v>-66.6666666666667</v>
      </c>
      <c r="R113" s="286">
        <v>-64.2916666666667</v>
      </c>
      <c r="S113" s="286">
        <v>-57.125</v>
      </c>
      <c r="T113" s="286">
        <v>-52.875</v>
      </c>
      <c r="U113" s="286">
        <v>-42.9583333333333</v>
      </c>
      <c r="V113" s="286">
        <v>-63.947458333333302</v>
      </c>
      <c r="W113" s="286">
        <v>-89.200041666666706</v>
      </c>
      <c r="X113" s="286">
        <v>-75.877375000000001</v>
      </c>
      <c r="Y113" s="286">
        <v>-68.176000000000002</v>
      </c>
      <c r="Z113" s="286">
        <v>-68</v>
      </c>
      <c r="AA113" s="287">
        <v>-50.875</v>
      </c>
      <c r="AB113" s="284">
        <v>14</v>
      </c>
      <c r="AC113" s="285">
        <v>-22.4166666666667</v>
      </c>
      <c r="AD113" s="286">
        <v>-24.2916666666667</v>
      </c>
      <c r="AE113" s="286">
        <v>-23.5833333333333</v>
      </c>
      <c r="AF113" s="286">
        <v>-22</v>
      </c>
      <c r="AG113" s="286">
        <v>-22.375</v>
      </c>
      <c r="AH113" s="286">
        <v>-21.5833333333333</v>
      </c>
      <c r="AI113" s="286">
        <v>-29.5804166666667</v>
      </c>
      <c r="AJ113" s="286">
        <v>-41.328458333333302</v>
      </c>
      <c r="AK113" s="286">
        <v>-30.361625</v>
      </c>
      <c r="AL113" s="286">
        <v>-24.674291666666701</v>
      </c>
      <c r="AM113" s="286">
        <v>-25.7916666666667</v>
      </c>
      <c r="AN113" s="287">
        <v>-22.4583333333333</v>
      </c>
      <c r="AO113" s="201"/>
      <c r="AP113" s="284">
        <v>14</v>
      </c>
      <c r="AQ113" s="285">
        <v>-18.1666666666667</v>
      </c>
      <c r="AR113" s="286">
        <v>-20.0416666666667</v>
      </c>
      <c r="AS113" s="286">
        <v>-18.75</v>
      </c>
      <c r="AT113" s="286">
        <v>-18.875</v>
      </c>
      <c r="AU113" s="286">
        <v>-17.8333333333333</v>
      </c>
      <c r="AV113" s="286">
        <v>-15.5833333333333</v>
      </c>
      <c r="AW113" s="286">
        <v>-25.397041666666698</v>
      </c>
      <c r="AX113" s="286">
        <v>-35.891500000000001</v>
      </c>
      <c r="AY113" s="286">
        <v>-23.797125000000001</v>
      </c>
      <c r="AZ113" s="286">
        <v>-18.182625000000002</v>
      </c>
      <c r="BA113" s="286">
        <v>-19</v>
      </c>
      <c r="BB113" s="287">
        <v>-14</v>
      </c>
      <c r="BC113" s="201"/>
      <c r="BD113" s="201"/>
      <c r="BE113" s="201"/>
      <c r="BF113" s="201"/>
      <c r="BG113" s="201"/>
      <c r="BH113" s="2"/>
      <c r="BI113" s="2"/>
      <c r="BJ113" s="2"/>
      <c r="BK113" s="2"/>
      <c r="BL113" s="2"/>
      <c r="BM113" s="2"/>
    </row>
    <row r="114" spans="1:65" ht="16.7" customHeight="1">
      <c r="A114" s="284">
        <v>15</v>
      </c>
      <c r="B114" s="285">
        <v>-31.2083333333333</v>
      </c>
      <c r="C114" s="286">
        <v>-40.9166666666667</v>
      </c>
      <c r="D114" s="286">
        <v>-35.7916666666667</v>
      </c>
      <c r="E114" s="286">
        <v>-31.9166666666667</v>
      </c>
      <c r="F114" s="286">
        <v>-32.5416666666667</v>
      </c>
      <c r="G114" s="286">
        <v>-31.375</v>
      </c>
      <c r="H114" s="286">
        <v>-38.030333333333303</v>
      </c>
      <c r="I114" s="286">
        <v>-52.146666666666697</v>
      </c>
      <c r="J114" s="286">
        <v>-41.215375000000002</v>
      </c>
      <c r="K114" s="286">
        <v>-33.598291666666697</v>
      </c>
      <c r="L114" s="286">
        <v>-35</v>
      </c>
      <c r="M114" s="287">
        <v>-30.7916666666667</v>
      </c>
      <c r="N114" s="201"/>
      <c r="O114" s="284">
        <v>15</v>
      </c>
      <c r="P114" s="285">
        <v>-46.4583333333333</v>
      </c>
      <c r="Q114" s="286">
        <v>-67</v>
      </c>
      <c r="R114" s="286">
        <v>-61.9166666666667</v>
      </c>
      <c r="S114" s="286">
        <v>-57.5833333333333</v>
      </c>
      <c r="T114" s="286">
        <v>-56.6666666666667</v>
      </c>
      <c r="U114" s="286">
        <v>-45.6666666666667</v>
      </c>
      <c r="V114" s="286">
        <v>-63.687916666666702</v>
      </c>
      <c r="W114" s="286">
        <v>-89.250083333333293</v>
      </c>
      <c r="X114" s="286">
        <v>-76.000249999999994</v>
      </c>
      <c r="Y114" s="286">
        <v>-68.367374999999996</v>
      </c>
      <c r="Z114" s="286">
        <v>-68</v>
      </c>
      <c r="AA114" s="287">
        <v>-51.75</v>
      </c>
      <c r="AB114" s="284">
        <v>15</v>
      </c>
      <c r="AC114" s="285">
        <v>-22.9583333333333</v>
      </c>
      <c r="AD114" s="286">
        <v>-25.5833333333333</v>
      </c>
      <c r="AE114" s="286">
        <v>-21.875</v>
      </c>
      <c r="AF114" s="286">
        <v>-22.25</v>
      </c>
      <c r="AG114" s="286">
        <v>-23.6666666666667</v>
      </c>
      <c r="AH114" s="286">
        <v>-22.625</v>
      </c>
      <c r="AI114" s="286">
        <v>-28.624625000000002</v>
      </c>
      <c r="AJ114" s="286">
        <v>-38.127124999999999</v>
      </c>
      <c r="AK114" s="286">
        <v>-30.847583333333301</v>
      </c>
      <c r="AL114" s="286">
        <v>-25.3250833333333</v>
      </c>
      <c r="AM114" s="286">
        <v>-26</v>
      </c>
      <c r="AN114" s="287">
        <v>-23.1666666666667</v>
      </c>
      <c r="AO114" s="201"/>
      <c r="AP114" s="284">
        <v>15</v>
      </c>
      <c r="AQ114" s="285">
        <v>-18.625</v>
      </c>
      <c r="AR114" s="286">
        <v>-19.8333333333333</v>
      </c>
      <c r="AS114" s="286">
        <v>-17.1666666666667</v>
      </c>
      <c r="AT114" s="286">
        <v>-18.5416666666667</v>
      </c>
      <c r="AU114" s="286">
        <v>-19.5833333333333</v>
      </c>
      <c r="AV114" s="286">
        <v>-17.2916666666667</v>
      </c>
      <c r="AW114" s="286">
        <v>-24.679541666666701</v>
      </c>
      <c r="AX114" s="286">
        <v>-33.796583333333302</v>
      </c>
      <c r="AY114" s="286">
        <v>-24.210625</v>
      </c>
      <c r="AZ114" s="286">
        <v>-18.7910416666667</v>
      </c>
      <c r="BA114" s="286">
        <v>-19</v>
      </c>
      <c r="BB114" s="287">
        <v>-14.875</v>
      </c>
      <c r="BC114" s="201"/>
      <c r="BD114" s="201"/>
      <c r="BE114" s="201"/>
      <c r="BF114" s="201"/>
      <c r="BG114" s="201"/>
      <c r="BH114" s="2"/>
      <c r="BI114" s="2"/>
      <c r="BJ114" s="2"/>
      <c r="BK114" s="2"/>
      <c r="BL114" s="2"/>
      <c r="BM114" s="2"/>
    </row>
    <row r="115" spans="1:65" ht="16.7" customHeight="1">
      <c r="A115" s="284">
        <v>16</v>
      </c>
      <c r="B115" s="285">
        <v>-32</v>
      </c>
      <c r="C115" s="286">
        <v>-39.6666666666667</v>
      </c>
      <c r="D115" s="286">
        <v>-34.9583333333333</v>
      </c>
      <c r="E115" s="286">
        <v>-32.625</v>
      </c>
      <c r="F115" s="286">
        <v>-33.2916666666667</v>
      </c>
      <c r="G115" s="286">
        <v>-32</v>
      </c>
      <c r="H115" s="286">
        <v>-36.444583333333298</v>
      </c>
      <c r="I115" s="286">
        <v>-51.394750000000002</v>
      </c>
      <c r="J115" s="286">
        <v>-41.729416666666701</v>
      </c>
      <c r="K115" s="286">
        <v>-34.159125000000003</v>
      </c>
      <c r="L115" s="286">
        <v>-35</v>
      </c>
      <c r="M115" s="287">
        <v>-31</v>
      </c>
      <c r="N115" s="201"/>
      <c r="O115" s="284">
        <v>16</v>
      </c>
      <c r="P115" s="285">
        <v>-48.5</v>
      </c>
      <c r="Q115" s="286">
        <v>-66.8333333333333</v>
      </c>
      <c r="R115" s="286">
        <v>-58.0833333333333</v>
      </c>
      <c r="S115" s="286">
        <v>-59.0833333333333</v>
      </c>
      <c r="T115" s="286">
        <v>-59.2083333333333</v>
      </c>
      <c r="U115" s="286">
        <v>-48.125</v>
      </c>
      <c r="V115" s="286">
        <v>-60.913125000000001</v>
      </c>
      <c r="W115" s="286">
        <v>-89.154333333333298</v>
      </c>
      <c r="X115" s="286">
        <v>-76.265458333333299</v>
      </c>
      <c r="Y115" s="286">
        <v>-68.376958333333306</v>
      </c>
      <c r="Z115" s="286">
        <v>-68</v>
      </c>
      <c r="AA115" s="287">
        <v>-52.75</v>
      </c>
      <c r="AB115" s="284">
        <v>16</v>
      </c>
      <c r="AC115" s="285">
        <v>-23.2916666666667</v>
      </c>
      <c r="AD115" s="286">
        <v>-25.0833333333333</v>
      </c>
      <c r="AE115" s="286">
        <v>-21</v>
      </c>
      <c r="AF115" s="286">
        <v>-23.0833333333333</v>
      </c>
      <c r="AG115" s="286">
        <v>-24.5833333333333</v>
      </c>
      <c r="AH115" s="286">
        <v>-23.5833333333333</v>
      </c>
      <c r="AI115" s="286">
        <v>-26.9760833333333</v>
      </c>
      <c r="AJ115" s="286">
        <v>-37.1963333333333</v>
      </c>
      <c r="AK115" s="286">
        <v>-31.336833333333299</v>
      </c>
      <c r="AL115" s="286">
        <v>-25.883416666666701</v>
      </c>
      <c r="AM115" s="286">
        <v>-26</v>
      </c>
      <c r="AN115" s="287">
        <v>-23.1666666666667</v>
      </c>
      <c r="AO115" s="201"/>
      <c r="AP115" s="284">
        <v>16</v>
      </c>
      <c r="AQ115" s="285">
        <v>-19</v>
      </c>
      <c r="AR115" s="286">
        <v>-18.9166666666667</v>
      </c>
      <c r="AS115" s="286">
        <v>-17</v>
      </c>
      <c r="AT115" s="286">
        <v>-19.625</v>
      </c>
      <c r="AU115" s="286">
        <v>-20.7083333333333</v>
      </c>
      <c r="AV115" s="286">
        <v>-18.2916666666667</v>
      </c>
      <c r="AW115" s="286">
        <v>-22.007166666666699</v>
      </c>
      <c r="AX115" s="286">
        <v>-31.911083333333298</v>
      </c>
      <c r="AY115" s="286">
        <v>-24.718375000000002</v>
      </c>
      <c r="AZ115" s="286">
        <v>-19.179791666666699</v>
      </c>
      <c r="BA115" s="286">
        <v>-19.2916666666667</v>
      </c>
      <c r="BB115" s="287">
        <v>-15</v>
      </c>
      <c r="BC115" s="201"/>
      <c r="BD115" s="201"/>
      <c r="BE115" s="201"/>
      <c r="BF115" s="201"/>
      <c r="BG115" s="201"/>
      <c r="BH115" s="2"/>
      <c r="BI115" s="2"/>
      <c r="BJ115" s="2"/>
      <c r="BK115" s="2"/>
      <c r="BL115" s="2"/>
      <c r="BM115" s="2"/>
    </row>
    <row r="116" spans="1:65" ht="16.7" customHeight="1">
      <c r="A116" s="284">
        <v>17</v>
      </c>
      <c r="B116" s="285">
        <v>-32.875</v>
      </c>
      <c r="C116" s="286">
        <v>-37.875</v>
      </c>
      <c r="D116" s="286">
        <v>-34.9166666666667</v>
      </c>
      <c r="E116" s="286">
        <v>-33</v>
      </c>
      <c r="F116" s="286">
        <v>-34</v>
      </c>
      <c r="G116" s="286">
        <v>-31.6666666666667</v>
      </c>
      <c r="H116" s="286">
        <v>-37.724958333333298</v>
      </c>
      <c r="I116" s="286">
        <v>-52.371583333333298</v>
      </c>
      <c r="J116" s="286">
        <v>-42.349958333333298</v>
      </c>
      <c r="K116" s="286">
        <v>-34.649374999999999</v>
      </c>
      <c r="L116" s="286">
        <v>-35.2916666666667</v>
      </c>
      <c r="M116" s="287">
        <v>-31</v>
      </c>
      <c r="N116" s="201"/>
      <c r="O116" s="284">
        <v>17</v>
      </c>
      <c r="P116" s="285">
        <v>-49.6666666666667</v>
      </c>
      <c r="Q116" s="286">
        <v>-64.7916666666667</v>
      </c>
      <c r="R116" s="286">
        <v>-58.5416666666667</v>
      </c>
      <c r="S116" s="286">
        <v>-59.7083333333333</v>
      </c>
      <c r="T116" s="286">
        <v>-61.1666666666667</v>
      </c>
      <c r="U116" s="286">
        <v>-48.375</v>
      </c>
      <c r="V116" s="286">
        <v>-63.428333333333299</v>
      </c>
      <c r="W116" s="286">
        <v>-89.594416666666703</v>
      </c>
      <c r="X116" s="286">
        <v>-76.604708333333306</v>
      </c>
      <c r="Y116" s="286">
        <v>-68.862375</v>
      </c>
      <c r="Z116" s="286">
        <v>-68</v>
      </c>
      <c r="AA116" s="287">
        <v>-52.5833333333333</v>
      </c>
      <c r="AB116" s="284">
        <v>17</v>
      </c>
      <c r="AC116" s="285">
        <v>-23.5416666666667</v>
      </c>
      <c r="AD116" s="286">
        <v>-21.8333333333333</v>
      </c>
      <c r="AE116" s="286">
        <v>-21.5833333333333</v>
      </c>
      <c r="AF116" s="286">
        <v>-23.5416666666667</v>
      </c>
      <c r="AG116" s="286">
        <v>-25.5833333333333</v>
      </c>
      <c r="AH116" s="286">
        <v>-22.5416666666667</v>
      </c>
      <c r="AI116" s="286">
        <v>-28.55275</v>
      </c>
      <c r="AJ116" s="286">
        <v>-39.723374999999997</v>
      </c>
      <c r="AK116" s="286">
        <v>-31.818124999999998</v>
      </c>
      <c r="AL116" s="286">
        <v>-26.471374999999998</v>
      </c>
      <c r="AM116" s="286">
        <v>-26.0416666666667</v>
      </c>
      <c r="AN116" s="287">
        <v>-22.9166666666667</v>
      </c>
      <c r="AO116" s="201"/>
      <c r="AP116" s="284">
        <v>17</v>
      </c>
      <c r="AQ116" s="285">
        <v>-19.5416666666667</v>
      </c>
      <c r="AR116" s="286">
        <v>-17.8333333333333</v>
      </c>
      <c r="AS116" s="286">
        <v>-17.3333333333333</v>
      </c>
      <c r="AT116" s="286">
        <v>-20.3333333333333</v>
      </c>
      <c r="AU116" s="286">
        <v>-21.7083333333333</v>
      </c>
      <c r="AV116" s="286">
        <v>-17.1666666666667</v>
      </c>
      <c r="AW116" s="286">
        <v>-23.592708333333299</v>
      </c>
      <c r="AX116" s="286">
        <v>-33.951833333333298</v>
      </c>
      <c r="AY116" s="286">
        <v>-25.201250000000002</v>
      </c>
      <c r="AZ116" s="286">
        <v>-19.616291666666701</v>
      </c>
      <c r="BA116" s="286">
        <v>-20</v>
      </c>
      <c r="BB116" s="287">
        <v>-15</v>
      </c>
      <c r="BC116" s="201"/>
      <c r="BD116" s="201"/>
      <c r="BE116" s="201"/>
      <c r="BF116" s="201"/>
      <c r="BG116" s="201"/>
      <c r="BH116" s="2"/>
      <c r="BI116" s="2"/>
      <c r="BJ116" s="2"/>
      <c r="BK116" s="2"/>
      <c r="BL116" s="2"/>
      <c r="BM116" s="2"/>
    </row>
    <row r="117" spans="1:65" ht="16.7" customHeight="1">
      <c r="A117" s="284">
        <v>18</v>
      </c>
      <c r="B117" s="285">
        <v>-33.5416666666667</v>
      </c>
      <c r="C117" s="286">
        <v>-35.6666666666667</v>
      </c>
      <c r="D117" s="286">
        <v>-34.3333333333333</v>
      </c>
      <c r="E117" s="286">
        <v>-33.2083333333333</v>
      </c>
      <c r="F117" s="286">
        <v>-34.625</v>
      </c>
      <c r="G117" s="286">
        <v>-30.9583333333333</v>
      </c>
      <c r="H117" s="286">
        <v>-38.903291666666703</v>
      </c>
      <c r="I117" s="286">
        <v>-53.626874999999998</v>
      </c>
      <c r="J117" s="286">
        <v>-42.9255</v>
      </c>
      <c r="K117" s="286">
        <v>-35.254750000000001</v>
      </c>
      <c r="L117" s="286">
        <v>-36</v>
      </c>
      <c r="M117" s="287">
        <v>-30.3333333333333</v>
      </c>
      <c r="N117" s="201"/>
      <c r="O117" s="284">
        <v>18</v>
      </c>
      <c r="P117" s="285">
        <v>-51.0833333333333</v>
      </c>
      <c r="Q117" s="286">
        <v>-61.8333333333333</v>
      </c>
      <c r="R117" s="286">
        <v>-59.75</v>
      </c>
      <c r="S117" s="286">
        <v>-60.5833333333333</v>
      </c>
      <c r="T117" s="286">
        <v>-63.1666666666667</v>
      </c>
      <c r="U117" s="286">
        <v>-46.875</v>
      </c>
      <c r="V117" s="286">
        <v>-65.254874999999998</v>
      </c>
      <c r="W117" s="286">
        <v>-90.5134166666667</v>
      </c>
      <c r="X117" s="286">
        <v>-77.072791666666703</v>
      </c>
      <c r="Y117" s="286">
        <v>-69.727666666666707</v>
      </c>
      <c r="Z117" s="286">
        <v>-68.25</v>
      </c>
      <c r="AA117" s="287">
        <v>-52</v>
      </c>
      <c r="AB117" s="284">
        <v>18</v>
      </c>
      <c r="AC117" s="285">
        <v>-23.75</v>
      </c>
      <c r="AD117" s="286">
        <v>-20</v>
      </c>
      <c r="AE117" s="286">
        <v>-22.2083333333333</v>
      </c>
      <c r="AF117" s="286">
        <v>-24</v>
      </c>
      <c r="AG117" s="286">
        <v>-26.4583333333333</v>
      </c>
      <c r="AH117" s="286">
        <v>-21.5833333333333</v>
      </c>
      <c r="AI117" s="286">
        <v>-29.617333333333299</v>
      </c>
      <c r="AJ117" s="286">
        <v>-41.738333333333301</v>
      </c>
      <c r="AK117" s="286">
        <v>-32.230958333333298</v>
      </c>
      <c r="AL117" s="286">
        <v>-27.108333333333299</v>
      </c>
      <c r="AM117" s="286">
        <v>-27</v>
      </c>
      <c r="AN117" s="287">
        <v>-22.7083333333333</v>
      </c>
      <c r="AO117" s="201"/>
      <c r="AP117" s="284">
        <v>18</v>
      </c>
      <c r="AQ117" s="285">
        <v>-20</v>
      </c>
      <c r="AR117" s="286">
        <v>-17.9583333333333</v>
      </c>
      <c r="AS117" s="286">
        <v>-17.625</v>
      </c>
      <c r="AT117" s="286">
        <v>-20.8333333333333</v>
      </c>
      <c r="AU117" s="286">
        <v>-22.5</v>
      </c>
      <c r="AV117" s="286">
        <v>-16.0833333333333</v>
      </c>
      <c r="AW117" s="286">
        <v>-24.943124999999998</v>
      </c>
      <c r="AX117" s="286">
        <v>-35.970374999999997</v>
      </c>
      <c r="AY117" s="286">
        <v>-25.668624999999999</v>
      </c>
      <c r="AZ117" s="286">
        <v>-20.2634166666667</v>
      </c>
      <c r="BA117" s="286">
        <v>-20</v>
      </c>
      <c r="BB117" s="287">
        <v>-15</v>
      </c>
      <c r="BC117" s="201"/>
      <c r="BD117" s="201"/>
      <c r="BE117" s="201"/>
      <c r="BF117" s="201"/>
      <c r="BG117" s="201"/>
      <c r="BH117" s="2"/>
      <c r="BI117" s="2"/>
      <c r="BJ117" s="2"/>
      <c r="BK117" s="2"/>
      <c r="BL117" s="2"/>
      <c r="BM117" s="2"/>
    </row>
    <row r="118" spans="1:65" ht="16.7" customHeight="1">
      <c r="A118" s="284">
        <v>19</v>
      </c>
      <c r="B118" s="285">
        <v>-34</v>
      </c>
      <c r="C118" s="286">
        <v>-35.4166666666667</v>
      </c>
      <c r="D118" s="286">
        <v>-31.625</v>
      </c>
      <c r="E118" s="286">
        <v>-33.7083333333333</v>
      </c>
      <c r="F118" s="286">
        <v>-35.5</v>
      </c>
      <c r="G118" s="286">
        <v>-30.9583333333333</v>
      </c>
      <c r="H118" s="286">
        <v>-39.927833333333297</v>
      </c>
      <c r="I118" s="286">
        <v>-47.608375000000002</v>
      </c>
      <c r="J118" s="286">
        <v>-43.449125000000002</v>
      </c>
      <c r="K118" s="286">
        <v>-34.648791666666703</v>
      </c>
      <c r="L118" s="286">
        <v>-36.0833333333333</v>
      </c>
      <c r="M118" s="287">
        <v>-29.3333333333333</v>
      </c>
      <c r="N118" s="201"/>
      <c r="O118" s="284">
        <v>19</v>
      </c>
      <c r="P118" s="285">
        <v>-53</v>
      </c>
      <c r="Q118" s="286">
        <v>-61.125</v>
      </c>
      <c r="R118" s="286">
        <v>-60.75</v>
      </c>
      <c r="S118" s="286">
        <v>-61.4583333333333</v>
      </c>
      <c r="T118" s="286">
        <v>-64.75</v>
      </c>
      <c r="U118" s="286">
        <v>-46.5833333333333</v>
      </c>
      <c r="V118" s="286">
        <v>-66.637249999999995</v>
      </c>
      <c r="W118" s="286">
        <v>-89.759208333333305</v>
      </c>
      <c r="X118" s="286">
        <v>-77.747749999999996</v>
      </c>
      <c r="Y118" s="286">
        <v>-69.662708333333299</v>
      </c>
      <c r="Z118" s="286">
        <v>-68.625</v>
      </c>
      <c r="AA118" s="287">
        <v>-48.1666666666667</v>
      </c>
      <c r="AB118" s="284">
        <v>19</v>
      </c>
      <c r="AC118" s="285">
        <v>-24.125</v>
      </c>
      <c r="AD118" s="286">
        <v>-20.7083333333333</v>
      </c>
      <c r="AE118" s="286">
        <v>-22.0833333333333</v>
      </c>
      <c r="AF118" s="286">
        <v>-24.4166666666667</v>
      </c>
      <c r="AG118" s="286">
        <v>-27.4583333333333</v>
      </c>
      <c r="AH118" s="286">
        <v>-21.5833333333333</v>
      </c>
      <c r="AI118" s="286">
        <v>-30.651583333333299</v>
      </c>
      <c r="AJ118" s="286">
        <v>-33.601833333333303</v>
      </c>
      <c r="AK118" s="286">
        <v>-32.543041666666703</v>
      </c>
      <c r="AL118" s="286">
        <v>-25.179500000000001</v>
      </c>
      <c r="AM118" s="286">
        <v>-27</v>
      </c>
      <c r="AN118" s="287">
        <v>-20.875</v>
      </c>
      <c r="AO118" s="201"/>
      <c r="AP118" s="284">
        <v>19</v>
      </c>
      <c r="AQ118" s="285">
        <v>-20.4166666666667</v>
      </c>
      <c r="AR118" s="286">
        <v>-18</v>
      </c>
      <c r="AS118" s="286">
        <v>-17.375</v>
      </c>
      <c r="AT118" s="286">
        <v>-21.5416666666667</v>
      </c>
      <c r="AU118" s="286">
        <v>-23.5</v>
      </c>
      <c r="AV118" s="286">
        <v>-16.2083333333333</v>
      </c>
      <c r="AW118" s="286">
        <v>-26.237208333333299</v>
      </c>
      <c r="AX118" s="286">
        <v>-29.541416666666699</v>
      </c>
      <c r="AY118" s="286">
        <v>-26.1525</v>
      </c>
      <c r="AZ118" s="286">
        <v>-19.128458333333299</v>
      </c>
      <c r="BA118" s="286">
        <v>-20.4583333333333</v>
      </c>
      <c r="BB118" s="287">
        <v>-13.4166666666667</v>
      </c>
      <c r="BC118" s="201"/>
      <c r="BD118" s="201"/>
      <c r="BE118" s="201"/>
      <c r="BF118" s="201"/>
      <c r="BG118" s="201"/>
      <c r="BH118" s="2"/>
      <c r="BI118" s="2"/>
      <c r="BJ118" s="2"/>
      <c r="BK118" s="2"/>
      <c r="BL118" s="2"/>
      <c r="BM118" s="2"/>
    </row>
    <row r="119" spans="1:65" ht="16.7" customHeight="1">
      <c r="A119" s="284">
        <v>20</v>
      </c>
      <c r="B119" s="285">
        <v>-34</v>
      </c>
      <c r="C119" s="286">
        <v>-36.25</v>
      </c>
      <c r="D119" s="286">
        <v>-31.4166666666667</v>
      </c>
      <c r="E119" s="286">
        <v>-34</v>
      </c>
      <c r="F119" s="286">
        <v>-33.625</v>
      </c>
      <c r="G119" s="286">
        <v>-30.0833333333333</v>
      </c>
      <c r="H119" s="286">
        <v>-40.721833333333301</v>
      </c>
      <c r="I119" s="286">
        <v>-47.918374999999997</v>
      </c>
      <c r="J119" s="286">
        <v>-43.956541666666702</v>
      </c>
      <c r="K119" s="286">
        <v>-32.0715</v>
      </c>
      <c r="L119" s="286">
        <v>-37</v>
      </c>
      <c r="M119" s="287">
        <v>-28.9583333333333</v>
      </c>
      <c r="N119" s="201"/>
      <c r="O119" s="284">
        <v>20</v>
      </c>
      <c r="P119" s="285">
        <v>-54.75</v>
      </c>
      <c r="Q119" s="286">
        <v>-62</v>
      </c>
      <c r="R119" s="286">
        <v>-61.2083333333333</v>
      </c>
      <c r="S119" s="286">
        <v>-62.3333333333333</v>
      </c>
      <c r="T119" s="286">
        <v>-63.5</v>
      </c>
      <c r="U119" s="286">
        <v>-44.3333333333333</v>
      </c>
      <c r="V119" s="286">
        <v>-67.662291666666704</v>
      </c>
      <c r="W119" s="286">
        <v>-88.404208333333301</v>
      </c>
      <c r="X119" s="286">
        <v>-77.9054583333333</v>
      </c>
      <c r="Y119" s="286">
        <v>-64.343666666666707</v>
      </c>
      <c r="Z119" s="286">
        <v>-69</v>
      </c>
      <c r="AA119" s="287">
        <v>-46.25</v>
      </c>
      <c r="AB119" s="284">
        <v>20</v>
      </c>
      <c r="AC119" s="285">
        <v>-24.6666666666667</v>
      </c>
      <c r="AD119" s="286">
        <v>-21.1666666666667</v>
      </c>
      <c r="AE119" s="286">
        <v>-22.7916666666667</v>
      </c>
      <c r="AF119" s="286">
        <v>-24.7083333333333</v>
      </c>
      <c r="AG119" s="286">
        <v>-24.9166666666667</v>
      </c>
      <c r="AH119" s="286">
        <v>-20.75</v>
      </c>
      <c r="AI119" s="286">
        <v>-31.267666666666699</v>
      </c>
      <c r="AJ119" s="286">
        <v>-34.707000000000001</v>
      </c>
      <c r="AK119" s="286">
        <v>-32.904291666666701</v>
      </c>
      <c r="AL119" s="286">
        <v>-21.613958333333301</v>
      </c>
      <c r="AM119" s="286">
        <v>-27.75</v>
      </c>
      <c r="AN119" s="287">
        <v>-21</v>
      </c>
      <c r="AO119" s="201"/>
      <c r="AP119" s="284">
        <v>20</v>
      </c>
      <c r="AQ119" s="285">
        <v>-21</v>
      </c>
      <c r="AR119" s="286">
        <v>-18</v>
      </c>
      <c r="AS119" s="286">
        <v>-17.7916666666667</v>
      </c>
      <c r="AT119" s="286">
        <v>-21.875</v>
      </c>
      <c r="AU119" s="286">
        <v>-21.3333333333333</v>
      </c>
      <c r="AV119" s="286">
        <v>-15.1666666666667</v>
      </c>
      <c r="AW119" s="286">
        <v>-27.0677916666667</v>
      </c>
      <c r="AX119" s="286">
        <v>-29.373249999999999</v>
      </c>
      <c r="AY119" s="286">
        <v>-26.370374999999999</v>
      </c>
      <c r="AZ119" s="286">
        <v>-16.579541666666699</v>
      </c>
      <c r="BA119" s="286">
        <v>-21</v>
      </c>
      <c r="BB119" s="287">
        <v>-13</v>
      </c>
      <c r="BC119" s="201"/>
      <c r="BD119" s="201"/>
      <c r="BE119" s="201"/>
      <c r="BF119" s="201"/>
      <c r="BG119" s="201"/>
      <c r="BH119" s="2"/>
      <c r="BI119" s="2"/>
      <c r="BJ119" s="2"/>
      <c r="BK119" s="2"/>
      <c r="BL119" s="2"/>
      <c r="BM119" s="2"/>
    </row>
    <row r="120" spans="1:65" ht="16.7" customHeight="1">
      <c r="A120" s="284">
        <v>21</v>
      </c>
      <c r="B120" s="285">
        <v>-34</v>
      </c>
      <c r="C120" s="286">
        <v>-37.0416666666667</v>
      </c>
      <c r="D120" s="286">
        <v>-29.3333333333333</v>
      </c>
      <c r="E120" s="286">
        <v>-34</v>
      </c>
      <c r="F120" s="286">
        <v>-32.2916666666667</v>
      </c>
      <c r="G120" s="286">
        <v>-30.7083333333333</v>
      </c>
      <c r="H120" s="286">
        <v>-41.811875000000001</v>
      </c>
      <c r="I120" s="286">
        <v>-48.764041666666699</v>
      </c>
      <c r="J120" s="286">
        <v>-44.364874999999998</v>
      </c>
      <c r="K120" s="286">
        <v>-31.654541666666699</v>
      </c>
      <c r="L120" s="286">
        <v>-37</v>
      </c>
      <c r="M120" s="287">
        <v>-29</v>
      </c>
      <c r="N120" s="201"/>
      <c r="O120" s="284">
        <v>21</v>
      </c>
      <c r="P120" s="285">
        <v>-55.75</v>
      </c>
      <c r="Q120" s="286">
        <v>-62.75</v>
      </c>
      <c r="R120" s="286">
        <v>-60.6666666666667</v>
      </c>
      <c r="S120" s="286">
        <v>-62.6666666666667</v>
      </c>
      <c r="T120" s="286">
        <v>-58.4583333333333</v>
      </c>
      <c r="U120" s="286">
        <v>-46.0416666666667</v>
      </c>
      <c r="V120" s="286">
        <v>-68.794833333333401</v>
      </c>
      <c r="W120" s="286">
        <v>-88.533000000000001</v>
      </c>
      <c r="X120" s="286">
        <v>-78.145124999999993</v>
      </c>
      <c r="Y120" s="286">
        <v>-58.716583333333297</v>
      </c>
      <c r="Z120" s="286">
        <v>-69.4166666666667</v>
      </c>
      <c r="AA120" s="287">
        <v>-46.875</v>
      </c>
      <c r="AB120" s="284">
        <v>21</v>
      </c>
      <c r="AC120" s="285">
        <v>-24.5</v>
      </c>
      <c r="AD120" s="286">
        <v>-22</v>
      </c>
      <c r="AE120" s="286">
        <v>-19.7916666666667</v>
      </c>
      <c r="AF120" s="286">
        <v>-25.1666666666667</v>
      </c>
      <c r="AG120" s="286">
        <v>-22.6666666666667</v>
      </c>
      <c r="AH120" s="286">
        <v>-21.5416666666667</v>
      </c>
      <c r="AI120" s="286">
        <v>-32.534583333333302</v>
      </c>
      <c r="AJ120" s="286">
        <v>-35.928791666666697</v>
      </c>
      <c r="AK120" s="286">
        <v>-33.131124999999997</v>
      </c>
      <c r="AL120" s="286">
        <v>-22.574958333333299</v>
      </c>
      <c r="AM120" s="286">
        <v>-28</v>
      </c>
      <c r="AN120" s="287">
        <v>-22.0416666666667</v>
      </c>
      <c r="AO120" s="201"/>
      <c r="AP120" s="284">
        <v>21</v>
      </c>
      <c r="AQ120" s="285">
        <v>-21.0416666666667</v>
      </c>
      <c r="AR120" s="286">
        <v>-18.5416666666667</v>
      </c>
      <c r="AS120" s="286">
        <v>-16.375</v>
      </c>
      <c r="AT120" s="286">
        <v>-22.1666666666667</v>
      </c>
      <c r="AU120" s="286">
        <v>-18.6666666666667</v>
      </c>
      <c r="AV120" s="286">
        <v>-15.8333333333333</v>
      </c>
      <c r="AW120" s="286">
        <v>-28.519083333333299</v>
      </c>
      <c r="AX120" s="286">
        <v>-30.447375000000001</v>
      </c>
      <c r="AY120" s="286">
        <v>-26.59525</v>
      </c>
      <c r="AZ120" s="286">
        <v>-16.622624999999999</v>
      </c>
      <c r="BA120" s="286">
        <v>-21</v>
      </c>
      <c r="BB120" s="287">
        <v>-13.625</v>
      </c>
      <c r="BC120" s="201"/>
      <c r="BD120" s="201"/>
      <c r="BE120" s="201"/>
      <c r="BF120" s="201"/>
      <c r="BG120" s="201"/>
      <c r="BH120" s="2"/>
      <c r="BI120" s="2"/>
      <c r="BJ120" s="2"/>
      <c r="BK120" s="2"/>
      <c r="BL120" s="2"/>
      <c r="BM120" s="2"/>
    </row>
    <row r="121" spans="1:65" ht="16.7" customHeight="1">
      <c r="A121" s="284">
        <v>22</v>
      </c>
      <c r="B121" s="285">
        <v>-34.375</v>
      </c>
      <c r="C121" s="286">
        <v>-37.3333333333333</v>
      </c>
      <c r="D121" s="286">
        <v>-26.0833333333333</v>
      </c>
      <c r="E121" s="286">
        <v>-34.25</v>
      </c>
      <c r="F121" s="286">
        <v>-32.25</v>
      </c>
      <c r="G121" s="286">
        <v>-31.0416666666667</v>
      </c>
      <c r="H121" s="286">
        <v>-43.254291666666703</v>
      </c>
      <c r="I121" s="286">
        <v>-49.192875000000001</v>
      </c>
      <c r="J121" s="286">
        <v>-44.072458333333302</v>
      </c>
      <c r="K121" s="286">
        <v>-32.365666666666698</v>
      </c>
      <c r="L121" s="286">
        <v>-37</v>
      </c>
      <c r="M121" s="287">
        <v>-29.9583333333333</v>
      </c>
      <c r="N121" s="201"/>
      <c r="O121" s="284">
        <v>22</v>
      </c>
      <c r="P121" s="285">
        <v>-57</v>
      </c>
      <c r="Q121" s="286">
        <v>-63</v>
      </c>
      <c r="R121" s="286">
        <v>-54.9166666666667</v>
      </c>
      <c r="S121" s="286">
        <v>-63.5833333333333</v>
      </c>
      <c r="T121" s="286">
        <v>-55</v>
      </c>
      <c r="U121" s="286">
        <v>-46.8333333333333</v>
      </c>
      <c r="V121" s="286">
        <v>-70.199083333333405</v>
      </c>
      <c r="W121" s="286">
        <v>-88.992166666666705</v>
      </c>
      <c r="X121" s="286">
        <v>-78.285499999999999</v>
      </c>
      <c r="Y121" s="286">
        <v>-59.807041666666699</v>
      </c>
      <c r="Z121" s="286">
        <v>-69</v>
      </c>
      <c r="AA121" s="287">
        <v>-48</v>
      </c>
      <c r="AB121" s="284">
        <v>22</v>
      </c>
      <c r="AC121" s="285">
        <v>-25</v>
      </c>
      <c r="AD121" s="286">
        <v>-21.4166666666667</v>
      </c>
      <c r="AE121" s="286">
        <v>-17.7083333333333</v>
      </c>
      <c r="AF121" s="286">
        <v>-25.5</v>
      </c>
      <c r="AG121" s="286">
        <v>-22.9583333333333</v>
      </c>
      <c r="AH121" s="286">
        <v>-21.7916666666667</v>
      </c>
      <c r="AI121" s="286">
        <v>-34.082041666666697</v>
      </c>
      <c r="AJ121" s="286">
        <v>-35.999708333333302</v>
      </c>
      <c r="AK121" s="286">
        <v>-31.439083333333301</v>
      </c>
      <c r="AL121" s="286">
        <v>-23.7082083333333</v>
      </c>
      <c r="AM121" s="286">
        <v>-28</v>
      </c>
      <c r="AN121" s="287">
        <v>-23</v>
      </c>
      <c r="AO121" s="201"/>
      <c r="AP121" s="284">
        <v>22</v>
      </c>
      <c r="AQ121" s="285">
        <v>-21.75</v>
      </c>
      <c r="AR121" s="286">
        <v>-18</v>
      </c>
      <c r="AS121" s="286">
        <v>-15.4583333333333</v>
      </c>
      <c r="AT121" s="286">
        <v>-22.5416666666667</v>
      </c>
      <c r="AU121" s="286">
        <v>-18.3333333333333</v>
      </c>
      <c r="AV121" s="286">
        <v>-16.7083333333333</v>
      </c>
      <c r="AW121" s="286">
        <v>-30.473583333333298</v>
      </c>
      <c r="AX121" s="286">
        <v>-30.857749999999999</v>
      </c>
      <c r="AY121" s="286">
        <v>-25.661000000000001</v>
      </c>
      <c r="AZ121" s="286">
        <v>-17.7061666666667</v>
      </c>
      <c r="BA121" s="286">
        <v>-21</v>
      </c>
      <c r="BB121" s="287">
        <v>-14.4583333333333</v>
      </c>
      <c r="BC121" s="201"/>
      <c r="BD121" s="201"/>
      <c r="BE121" s="201"/>
      <c r="BF121" s="201"/>
      <c r="BG121" s="201"/>
      <c r="BH121" s="2"/>
      <c r="BI121" s="2"/>
      <c r="BJ121" s="2"/>
      <c r="BK121" s="2"/>
      <c r="BL121" s="2"/>
      <c r="BM121" s="2"/>
    </row>
    <row r="122" spans="1:65" ht="16.7" customHeight="1">
      <c r="A122" s="284">
        <v>23</v>
      </c>
      <c r="B122" s="285">
        <v>-35</v>
      </c>
      <c r="C122" s="286">
        <v>-36.7916666666667</v>
      </c>
      <c r="D122" s="286">
        <v>-24.9583333333333</v>
      </c>
      <c r="E122" s="286">
        <v>-34.7083333333333</v>
      </c>
      <c r="F122" s="286">
        <v>-33.5416666666667</v>
      </c>
      <c r="G122" s="286">
        <v>-29.9583333333333</v>
      </c>
      <c r="H122" s="286">
        <v>-44.510833333333302</v>
      </c>
      <c r="I122" s="286">
        <v>-48.143000000000001</v>
      </c>
      <c r="J122" s="286">
        <v>-37.032083333333297</v>
      </c>
      <c r="K122" s="286">
        <v>-33.140916666666698</v>
      </c>
      <c r="L122" s="286">
        <v>-37.375</v>
      </c>
      <c r="M122" s="287">
        <v>-30.5416666666667</v>
      </c>
      <c r="N122" s="201"/>
      <c r="O122" s="284">
        <v>23</v>
      </c>
      <c r="P122" s="285">
        <v>-57.5</v>
      </c>
      <c r="Q122" s="286">
        <v>-63.4583333333333</v>
      </c>
      <c r="R122" s="286">
        <v>-48</v>
      </c>
      <c r="S122" s="286">
        <v>-64.4583333333333</v>
      </c>
      <c r="T122" s="286">
        <v>-58.4583333333333</v>
      </c>
      <c r="U122" s="286">
        <v>-44</v>
      </c>
      <c r="V122" s="286">
        <v>-71.422541666666703</v>
      </c>
      <c r="W122" s="286">
        <v>-88.903750000000002</v>
      </c>
      <c r="X122" s="286">
        <v>-73.690541666666704</v>
      </c>
      <c r="Y122" s="286">
        <v>-61.668583333333302</v>
      </c>
      <c r="Z122" s="286">
        <v>-69.2916666666667</v>
      </c>
      <c r="AA122" s="287">
        <v>-48.9583333333333</v>
      </c>
      <c r="AB122" s="284">
        <v>23</v>
      </c>
      <c r="AC122" s="285">
        <v>-25.125</v>
      </c>
      <c r="AD122" s="286">
        <v>-20.4583333333333</v>
      </c>
      <c r="AE122" s="286">
        <v>-17.0416666666667</v>
      </c>
      <c r="AF122" s="286">
        <v>-25.7916666666667</v>
      </c>
      <c r="AG122" s="286">
        <v>-24.4166666666667</v>
      </c>
      <c r="AH122" s="286">
        <v>-20.5416666666667</v>
      </c>
      <c r="AI122" s="286">
        <v>-35.428083333333298</v>
      </c>
      <c r="AJ122" s="286">
        <v>-32.724958333333298</v>
      </c>
      <c r="AK122" s="286">
        <v>-25.222916666666698</v>
      </c>
      <c r="AL122" s="286">
        <v>-24.556374999999999</v>
      </c>
      <c r="AM122" s="286">
        <v>-28</v>
      </c>
      <c r="AN122" s="287">
        <v>-23.0416666666667</v>
      </c>
      <c r="AO122" s="201"/>
      <c r="AP122" s="284">
        <v>23</v>
      </c>
      <c r="AQ122" s="285">
        <v>-22.75</v>
      </c>
      <c r="AR122" s="286">
        <v>-18</v>
      </c>
      <c r="AS122" s="286">
        <v>-14.7083333333333</v>
      </c>
      <c r="AT122" s="286">
        <v>-23.0833333333333</v>
      </c>
      <c r="AU122" s="286">
        <v>-20.0833333333333</v>
      </c>
      <c r="AV122" s="286">
        <v>-14.875</v>
      </c>
      <c r="AW122" s="286">
        <v>-31.996124999999999</v>
      </c>
      <c r="AX122" s="286">
        <v>-27.401666666666699</v>
      </c>
      <c r="AY122" s="286">
        <v>-19.335083333333301</v>
      </c>
      <c r="AZ122" s="286">
        <v>-18.687249999999999</v>
      </c>
      <c r="BA122" s="286">
        <v>-21.9166666666667</v>
      </c>
      <c r="BB122" s="287">
        <v>-14.9583333333333</v>
      </c>
      <c r="BC122" s="201"/>
      <c r="BD122" s="201"/>
      <c r="BE122" s="201"/>
      <c r="BF122" s="201"/>
      <c r="BG122" s="201"/>
      <c r="BH122" s="2"/>
      <c r="BI122" s="2"/>
      <c r="BJ122" s="2"/>
      <c r="BK122" s="2"/>
      <c r="BL122" s="2"/>
      <c r="BM122" s="2"/>
    </row>
    <row r="123" spans="1:65" ht="16.7" customHeight="1">
      <c r="A123" s="284">
        <v>24</v>
      </c>
      <c r="B123" s="285">
        <v>-36.0833333333333</v>
      </c>
      <c r="C123" s="286">
        <v>-36.0416666666667</v>
      </c>
      <c r="D123" s="286">
        <v>-25.375</v>
      </c>
      <c r="E123" s="286">
        <v>-35</v>
      </c>
      <c r="F123" s="286">
        <v>-34.4583333333333</v>
      </c>
      <c r="G123" s="286">
        <v>-30.2916666666667</v>
      </c>
      <c r="H123" s="286">
        <v>-45.689875000000001</v>
      </c>
      <c r="I123" s="286">
        <v>-45.3571666666667</v>
      </c>
      <c r="J123" s="286">
        <v>-36.595624999999998</v>
      </c>
      <c r="K123" s="286">
        <v>-33.884916666666697</v>
      </c>
      <c r="L123" s="286">
        <v>-38</v>
      </c>
      <c r="M123" s="287">
        <v>-31.75</v>
      </c>
      <c r="N123" s="201"/>
      <c r="O123" s="284">
        <v>24</v>
      </c>
      <c r="P123" s="285">
        <v>-59.1666666666667</v>
      </c>
      <c r="Q123" s="286">
        <v>-63.125</v>
      </c>
      <c r="R123" s="286">
        <v>-45.25</v>
      </c>
      <c r="S123" s="286">
        <v>-65.2916666666667</v>
      </c>
      <c r="T123" s="286">
        <v>-60.875</v>
      </c>
      <c r="U123" s="286">
        <v>-44.2083333333333</v>
      </c>
      <c r="V123" s="286">
        <v>-72.532208333333301</v>
      </c>
      <c r="W123" s="286">
        <v>-88.264541666666702</v>
      </c>
      <c r="X123" s="286">
        <v>-70.3808333333333</v>
      </c>
      <c r="Y123" s="286">
        <v>-63.587499999999999</v>
      </c>
      <c r="Z123" s="286">
        <v>-69.0416666666667</v>
      </c>
      <c r="AA123" s="287">
        <v>-50.4166666666667</v>
      </c>
      <c r="AB123" s="284">
        <v>24</v>
      </c>
      <c r="AC123" s="285">
        <v>-25.5416666666667</v>
      </c>
      <c r="AD123" s="286">
        <v>-20.6666666666667</v>
      </c>
      <c r="AE123" s="286">
        <v>-17.9583333333333</v>
      </c>
      <c r="AF123" s="286">
        <v>-26.5</v>
      </c>
      <c r="AG123" s="286">
        <v>-25.5</v>
      </c>
      <c r="AH123" s="286">
        <v>-20.75</v>
      </c>
      <c r="AI123" s="286">
        <v>-36.566166666666703</v>
      </c>
      <c r="AJ123" s="286">
        <v>-29.9755416666667</v>
      </c>
      <c r="AK123" s="286">
        <v>-26.41075</v>
      </c>
      <c r="AL123" s="286">
        <v>-25.1511666666667</v>
      </c>
      <c r="AM123" s="286">
        <v>-28</v>
      </c>
      <c r="AN123" s="287">
        <v>-23.7083333333333</v>
      </c>
      <c r="AO123" s="201"/>
      <c r="AP123" s="284">
        <v>24</v>
      </c>
      <c r="AQ123" s="285">
        <v>-24.25</v>
      </c>
      <c r="AR123" s="286">
        <v>-18.5</v>
      </c>
      <c r="AS123" s="286">
        <v>-15.4583333333333</v>
      </c>
      <c r="AT123" s="286">
        <v>-23.625</v>
      </c>
      <c r="AU123" s="286">
        <v>-21.1666666666667</v>
      </c>
      <c r="AV123" s="286">
        <v>-15.375</v>
      </c>
      <c r="AW123" s="286">
        <v>-33.2284583333333</v>
      </c>
      <c r="AX123" s="286">
        <v>-23.517291666666701</v>
      </c>
      <c r="AY123" s="286">
        <v>-19.7739166666667</v>
      </c>
      <c r="AZ123" s="286">
        <v>-19.468916666666701</v>
      </c>
      <c r="BA123" s="286">
        <v>-22</v>
      </c>
      <c r="BB123" s="287">
        <v>-15</v>
      </c>
      <c r="BC123" s="201"/>
      <c r="BD123" s="201"/>
      <c r="BE123" s="201"/>
      <c r="BF123" s="201"/>
      <c r="BG123" s="201"/>
      <c r="BH123" s="2"/>
      <c r="BI123" s="2"/>
      <c r="BJ123" s="2"/>
      <c r="BK123" s="2"/>
      <c r="BL123" s="2"/>
      <c r="BM123" s="2"/>
    </row>
    <row r="124" spans="1:65" ht="16.7" customHeight="1">
      <c r="A124" s="284">
        <v>25</v>
      </c>
      <c r="B124" s="285">
        <v>-37</v>
      </c>
      <c r="C124" s="286">
        <v>-36.625</v>
      </c>
      <c r="D124" s="286">
        <v>-26.25</v>
      </c>
      <c r="E124" s="286">
        <v>-35.2083333333333</v>
      </c>
      <c r="F124" s="286">
        <v>-35.4166666666667</v>
      </c>
      <c r="G124" s="286">
        <v>-30.9583333333333</v>
      </c>
      <c r="H124" s="286">
        <v>-46.850250000000003</v>
      </c>
      <c r="I124" s="286">
        <v>-41.176875000000003</v>
      </c>
      <c r="J124" s="286">
        <v>-36.473583333333302</v>
      </c>
      <c r="K124" s="286">
        <v>-34.384</v>
      </c>
      <c r="L124" s="286">
        <v>-38</v>
      </c>
      <c r="M124" s="287">
        <v>-32</v>
      </c>
      <c r="N124" s="201"/>
      <c r="O124" s="284">
        <v>25</v>
      </c>
      <c r="P124" s="285">
        <v>-60.8333333333333</v>
      </c>
      <c r="Q124" s="286">
        <v>-63.125</v>
      </c>
      <c r="R124" s="286">
        <v>-46.4583333333333</v>
      </c>
      <c r="S124" s="286">
        <v>-65.7083333333333</v>
      </c>
      <c r="T124" s="286">
        <v>-62.9166666666667</v>
      </c>
      <c r="U124" s="286">
        <v>-46.2083333333333</v>
      </c>
      <c r="V124" s="286">
        <v>-73.596458333333302</v>
      </c>
      <c r="W124" s="286">
        <v>-86.783541666666693</v>
      </c>
      <c r="X124" s="286">
        <v>-71.300708333333304</v>
      </c>
      <c r="Y124" s="286">
        <v>-64.804791666666603</v>
      </c>
      <c r="Z124" s="286">
        <v>-69</v>
      </c>
      <c r="AA124" s="287">
        <v>-51.9166666666667</v>
      </c>
      <c r="AB124" s="284">
        <v>25</v>
      </c>
      <c r="AC124" s="285">
        <v>-26</v>
      </c>
      <c r="AD124" s="286">
        <v>-21</v>
      </c>
      <c r="AE124" s="286">
        <v>-18.6666666666667</v>
      </c>
      <c r="AF124" s="286">
        <v>-26.75</v>
      </c>
      <c r="AG124" s="286">
        <v>-26.4583333333333</v>
      </c>
      <c r="AH124" s="286">
        <v>-21.2916666666667</v>
      </c>
      <c r="AI124" s="286">
        <v>-37.8459583333333</v>
      </c>
      <c r="AJ124" s="286">
        <v>-27.151583333333299</v>
      </c>
      <c r="AK124" s="286">
        <v>-26.701291666666702</v>
      </c>
      <c r="AL124" s="286">
        <v>-25.502583333333298</v>
      </c>
      <c r="AM124" s="286">
        <v>-28</v>
      </c>
      <c r="AN124" s="287">
        <v>-24</v>
      </c>
      <c r="AO124" s="201"/>
      <c r="AP124" s="284">
        <v>25</v>
      </c>
      <c r="AQ124" s="285">
        <v>-25.7083333333333</v>
      </c>
      <c r="AR124" s="286">
        <v>-18.8333333333333</v>
      </c>
      <c r="AS124" s="286">
        <v>-16.0833333333333</v>
      </c>
      <c r="AT124" s="286">
        <v>-24.0833333333333</v>
      </c>
      <c r="AU124" s="286">
        <v>-22.1666666666667</v>
      </c>
      <c r="AV124" s="286">
        <v>-15.8333333333333</v>
      </c>
      <c r="AW124" s="286">
        <v>-34.260583333333301</v>
      </c>
      <c r="AX124" s="286">
        <v>-21.233958333333302</v>
      </c>
      <c r="AY124" s="286">
        <v>-20.240124999999999</v>
      </c>
      <c r="AZ124" s="286">
        <v>-19.8371666666667</v>
      </c>
      <c r="BA124" s="286">
        <v>-22</v>
      </c>
      <c r="BB124" s="287">
        <v>-15.7916666666667</v>
      </c>
      <c r="BC124" s="201"/>
      <c r="BD124" s="201"/>
      <c r="BE124" s="201"/>
      <c r="BF124" s="201"/>
      <c r="BG124" s="201"/>
      <c r="BH124" s="2"/>
      <c r="BI124" s="2"/>
      <c r="BJ124" s="2"/>
      <c r="BK124" s="2"/>
      <c r="BL124" s="2"/>
      <c r="BM124" s="2"/>
    </row>
    <row r="125" spans="1:65" ht="16.7" customHeight="1">
      <c r="A125" s="284">
        <v>26</v>
      </c>
      <c r="B125" s="285">
        <v>-37.5</v>
      </c>
      <c r="C125" s="286">
        <v>-37.4166666666667</v>
      </c>
      <c r="D125" s="286">
        <v>-26.7083333333333</v>
      </c>
      <c r="E125" s="286">
        <v>-35.7916666666667</v>
      </c>
      <c r="F125" s="286">
        <v>-36.2916666666667</v>
      </c>
      <c r="G125" s="286">
        <v>-31.875</v>
      </c>
      <c r="H125" s="286">
        <v>-48.093958333333298</v>
      </c>
      <c r="I125" s="286">
        <v>-34.998375000000003</v>
      </c>
      <c r="J125" s="286">
        <v>-36.912791666666699</v>
      </c>
      <c r="K125" s="286">
        <v>-34.770000000000003</v>
      </c>
      <c r="L125" s="286">
        <v>-38</v>
      </c>
      <c r="M125" s="287">
        <v>-32.6666666666667</v>
      </c>
      <c r="N125" s="201"/>
      <c r="O125" s="284">
        <v>26</v>
      </c>
      <c r="P125" s="285">
        <v>-62.5</v>
      </c>
      <c r="Q125" s="286">
        <v>-63</v>
      </c>
      <c r="R125" s="286">
        <v>-48.375</v>
      </c>
      <c r="S125" s="286">
        <v>-66.5833333333333</v>
      </c>
      <c r="T125" s="286">
        <v>-64.6666666666667</v>
      </c>
      <c r="U125" s="286">
        <v>-48.5</v>
      </c>
      <c r="V125" s="286">
        <v>-74.585208333333298</v>
      </c>
      <c r="W125" s="286">
        <v>-71.375375000000005</v>
      </c>
      <c r="X125" s="286">
        <v>-72.032666666666699</v>
      </c>
      <c r="Y125" s="286">
        <v>-65.559291666666695</v>
      </c>
      <c r="Z125" s="286">
        <v>-69</v>
      </c>
      <c r="AA125" s="287">
        <v>-53.875</v>
      </c>
      <c r="AB125" s="284">
        <v>26</v>
      </c>
      <c r="AC125" s="285">
        <v>-26.8333333333333</v>
      </c>
      <c r="AD125" s="286">
        <v>-21.2083333333333</v>
      </c>
      <c r="AE125" s="286">
        <v>-19.2083333333333</v>
      </c>
      <c r="AF125" s="286">
        <v>-27.375</v>
      </c>
      <c r="AG125" s="286">
        <v>-27.5</v>
      </c>
      <c r="AH125" s="286">
        <v>-22.5833333333333</v>
      </c>
      <c r="AI125" s="286">
        <v>-39.200166666666703</v>
      </c>
      <c r="AJ125" s="286">
        <v>-22.7522916666667</v>
      </c>
      <c r="AK125" s="286">
        <v>-27.522874999999999</v>
      </c>
      <c r="AL125" s="286">
        <v>-25.765625</v>
      </c>
      <c r="AM125" s="286">
        <v>-28</v>
      </c>
      <c r="AN125" s="287">
        <v>-24.375</v>
      </c>
      <c r="AO125" s="201"/>
      <c r="AP125" s="284">
        <v>26</v>
      </c>
      <c r="AQ125" s="285">
        <v>-26</v>
      </c>
      <c r="AR125" s="286">
        <v>-18.5416666666667</v>
      </c>
      <c r="AS125" s="286">
        <v>-17.125</v>
      </c>
      <c r="AT125" s="286">
        <v>-24.6666666666667</v>
      </c>
      <c r="AU125" s="286">
        <v>-23.4166666666667</v>
      </c>
      <c r="AV125" s="286">
        <v>-16.9166666666667</v>
      </c>
      <c r="AW125" s="286">
        <v>-35.316791666666703</v>
      </c>
      <c r="AX125" s="286">
        <v>-16.880500000000001</v>
      </c>
      <c r="AY125" s="286">
        <v>-20.890416666666699</v>
      </c>
      <c r="AZ125" s="286">
        <v>-20.1353333333333</v>
      </c>
      <c r="BA125" s="286">
        <v>-22</v>
      </c>
      <c r="BB125" s="287">
        <v>-16</v>
      </c>
      <c r="BC125" s="201"/>
      <c r="BD125" s="201"/>
      <c r="BE125" s="201"/>
      <c r="BF125" s="201"/>
      <c r="BG125" s="201"/>
      <c r="BH125" s="2"/>
      <c r="BI125" s="2"/>
      <c r="BJ125" s="2"/>
      <c r="BK125" s="2"/>
      <c r="BL125" s="2"/>
      <c r="BM125" s="2"/>
    </row>
    <row r="126" spans="1:65" ht="16.7" customHeight="1">
      <c r="A126" s="284">
        <v>27</v>
      </c>
      <c r="B126" s="285">
        <v>-38</v>
      </c>
      <c r="C126" s="286">
        <v>-38</v>
      </c>
      <c r="D126" s="286">
        <v>-27.7083333333333</v>
      </c>
      <c r="E126" s="286">
        <v>-36</v>
      </c>
      <c r="F126" s="286">
        <v>-37</v>
      </c>
      <c r="G126" s="286">
        <v>-32.5833333333333</v>
      </c>
      <c r="H126" s="286">
        <v>-49.237124999999999</v>
      </c>
      <c r="I126" s="286">
        <v>-32.9331666666667</v>
      </c>
      <c r="J126" s="286">
        <v>-36.2900833333333</v>
      </c>
      <c r="K126" s="286">
        <v>-34.870208333333302</v>
      </c>
      <c r="L126" s="286">
        <v>-38</v>
      </c>
      <c r="M126" s="287">
        <v>-32.25</v>
      </c>
      <c r="N126" s="201"/>
      <c r="O126" s="284">
        <v>27</v>
      </c>
      <c r="P126" s="285">
        <v>-62.5</v>
      </c>
      <c r="Q126" s="286">
        <v>-63</v>
      </c>
      <c r="R126" s="286">
        <v>-49.5833333333333</v>
      </c>
      <c r="S126" s="286">
        <v>-67.1666666666667</v>
      </c>
      <c r="T126" s="286">
        <v>-66</v>
      </c>
      <c r="U126" s="286">
        <v>-50.7083333333333</v>
      </c>
      <c r="V126" s="286">
        <v>-75.612083333333302</v>
      </c>
      <c r="W126" s="286">
        <v>-61.493041666666699</v>
      </c>
      <c r="X126" s="286">
        <v>-72.332291666666706</v>
      </c>
      <c r="Y126" s="286">
        <v>-66.379958333333306</v>
      </c>
      <c r="Z126" s="286">
        <v>-69</v>
      </c>
      <c r="AA126" s="287">
        <v>-55</v>
      </c>
      <c r="AB126" s="284">
        <v>27</v>
      </c>
      <c r="AC126" s="285">
        <v>-26.5416666666667</v>
      </c>
      <c r="AD126" s="286">
        <v>-22</v>
      </c>
      <c r="AE126" s="286">
        <v>-19.8333333333333</v>
      </c>
      <c r="AF126" s="286">
        <v>-27.5416666666667</v>
      </c>
      <c r="AG126" s="286">
        <v>-28</v>
      </c>
      <c r="AH126" s="286">
        <v>-23.3333333333333</v>
      </c>
      <c r="AI126" s="286">
        <v>-40.512333333333302</v>
      </c>
      <c r="AJ126" s="286">
        <v>-22.1464583333333</v>
      </c>
      <c r="AK126" s="286">
        <v>-26.794083333333301</v>
      </c>
      <c r="AL126" s="286">
        <v>-25.411958333333299</v>
      </c>
      <c r="AM126" s="286">
        <v>-28</v>
      </c>
      <c r="AN126" s="287">
        <v>-24.9583333333333</v>
      </c>
      <c r="AO126" s="201"/>
      <c r="AP126" s="284">
        <v>27</v>
      </c>
      <c r="AQ126" s="285">
        <v>-26.375</v>
      </c>
      <c r="AR126" s="286">
        <v>-18</v>
      </c>
      <c r="AS126" s="286">
        <v>-17.3333333333333</v>
      </c>
      <c r="AT126" s="286">
        <v>-25.25</v>
      </c>
      <c r="AU126" s="286">
        <v>-23.4166666666667</v>
      </c>
      <c r="AV126" s="286">
        <v>-17.6666666666667</v>
      </c>
      <c r="AW126" s="286">
        <v>-36.187375000000003</v>
      </c>
      <c r="AX126" s="286">
        <v>-16.172000000000001</v>
      </c>
      <c r="AY126" s="286">
        <v>-20.512125000000001</v>
      </c>
      <c r="AZ126" s="286">
        <v>-20.157083333333301</v>
      </c>
      <c r="BA126" s="286">
        <v>-22</v>
      </c>
      <c r="BB126" s="287">
        <v>-16</v>
      </c>
      <c r="BC126" s="201"/>
      <c r="BD126" s="201"/>
      <c r="BE126" s="201"/>
      <c r="BF126" s="201"/>
      <c r="BG126" s="201"/>
      <c r="BH126" s="2"/>
      <c r="BI126" s="2"/>
      <c r="BJ126" s="2"/>
      <c r="BK126" s="2"/>
      <c r="BL126" s="2"/>
      <c r="BM126" s="2"/>
    </row>
    <row r="127" spans="1:65" ht="16.7" customHeight="1">
      <c r="A127" s="284">
        <v>28</v>
      </c>
      <c r="B127" s="285">
        <v>-39.0416666666667</v>
      </c>
      <c r="C127" s="286">
        <v>-38.0833333333333</v>
      </c>
      <c r="D127" s="286">
        <v>-28.4583333333333</v>
      </c>
      <c r="E127" s="286">
        <v>-36.2916666666667</v>
      </c>
      <c r="F127" s="286">
        <v>-37</v>
      </c>
      <c r="G127" s="286">
        <v>-33</v>
      </c>
      <c r="H127" s="286">
        <v>-50.424041666666703</v>
      </c>
      <c r="I127" s="286">
        <v>-30.885249999999999</v>
      </c>
      <c r="J127" s="286">
        <v>-36.651416666666698</v>
      </c>
      <c r="K127" s="286">
        <v>-33.263500000000001</v>
      </c>
      <c r="L127" s="286">
        <v>-38</v>
      </c>
      <c r="M127" s="287">
        <v>-32.5416666666667</v>
      </c>
      <c r="N127" s="201"/>
      <c r="O127" s="284">
        <v>28</v>
      </c>
      <c r="P127" s="285">
        <v>-63.375</v>
      </c>
      <c r="Q127" s="286">
        <v>-63.125</v>
      </c>
      <c r="R127" s="286">
        <v>-50.5833333333333</v>
      </c>
      <c r="S127" s="286">
        <v>-67.625</v>
      </c>
      <c r="T127" s="286">
        <v>-66</v>
      </c>
      <c r="U127" s="286">
        <v>-53.0833333333333</v>
      </c>
      <c r="V127" s="286">
        <v>-76.576541666666699</v>
      </c>
      <c r="W127" s="286">
        <v>-55.541541666666703</v>
      </c>
      <c r="X127" s="286">
        <v>-72.979624999999999</v>
      </c>
      <c r="Y127" s="286">
        <v>-65.259124999999997</v>
      </c>
      <c r="Z127" s="286">
        <v>-69</v>
      </c>
      <c r="AA127" s="287">
        <v>-55.625</v>
      </c>
      <c r="AB127" s="284">
        <v>28</v>
      </c>
      <c r="AC127" s="285">
        <v>-27.4166666666667</v>
      </c>
      <c r="AD127" s="286">
        <v>-22</v>
      </c>
      <c r="AE127" s="286">
        <v>-20</v>
      </c>
      <c r="AF127" s="286">
        <v>-28.3333333333333</v>
      </c>
      <c r="AG127" s="286">
        <v>-28</v>
      </c>
      <c r="AH127" s="286">
        <v>-23.7083333333333</v>
      </c>
      <c r="AI127" s="286">
        <v>-41.962125</v>
      </c>
      <c r="AJ127" s="286">
        <v>-21.881541666666699</v>
      </c>
      <c r="AK127" s="286">
        <v>-27.623208333333299</v>
      </c>
      <c r="AL127" s="286">
        <v>-23.4092916666667</v>
      </c>
      <c r="AM127" s="286">
        <v>-28</v>
      </c>
      <c r="AN127" s="287">
        <v>-24.9166666666667</v>
      </c>
      <c r="AO127" s="201"/>
      <c r="AP127" s="284">
        <v>28</v>
      </c>
      <c r="AQ127" s="285">
        <v>-27.7083333333333</v>
      </c>
      <c r="AR127" s="286">
        <v>-18.3333333333333</v>
      </c>
      <c r="AS127" s="286">
        <v>-17.5833333333333</v>
      </c>
      <c r="AT127" s="286">
        <v>-25.875</v>
      </c>
      <c r="AU127" s="286">
        <v>-23.25</v>
      </c>
      <c r="AV127" s="286">
        <v>-18.625</v>
      </c>
      <c r="AW127" s="286">
        <v>-37.160333333333298</v>
      </c>
      <c r="AX127" s="286">
        <v>-16.217124999999999</v>
      </c>
      <c r="AY127" s="286">
        <v>-21.065083333333298</v>
      </c>
      <c r="AZ127" s="286">
        <v>-18.389125</v>
      </c>
      <c r="BA127" s="286">
        <v>-22</v>
      </c>
      <c r="BB127" s="287">
        <v>-16.4166666666667</v>
      </c>
      <c r="BC127" s="201"/>
      <c r="BD127" s="201"/>
      <c r="BE127" s="201"/>
      <c r="BF127" s="201"/>
      <c r="BG127" s="201"/>
      <c r="BH127" s="2"/>
      <c r="BI127" s="2"/>
      <c r="BJ127" s="2"/>
      <c r="BK127" s="2"/>
      <c r="BL127" s="2"/>
      <c r="BM127" s="2"/>
    </row>
    <row r="128" spans="1:65" ht="16.7" customHeight="1">
      <c r="A128" s="284">
        <v>29</v>
      </c>
      <c r="B128" s="285">
        <v>-40</v>
      </c>
      <c r="C128" s="286"/>
      <c r="D128" s="286">
        <v>-29</v>
      </c>
      <c r="E128" s="286">
        <v>-36.7083333333333</v>
      </c>
      <c r="F128" s="286">
        <v>-37</v>
      </c>
      <c r="G128" s="286">
        <v>-32.1666666666667</v>
      </c>
      <c r="H128" s="286">
        <v>-51.448875000000001</v>
      </c>
      <c r="I128" s="286">
        <v>-31.093083333333301</v>
      </c>
      <c r="J128" s="286">
        <v>-36.889249999999997</v>
      </c>
      <c r="K128" s="286">
        <v>-33.104041666666703</v>
      </c>
      <c r="L128" s="286">
        <v>-38</v>
      </c>
      <c r="M128" s="287">
        <v>-33</v>
      </c>
      <c r="N128" s="201"/>
      <c r="O128" s="284">
        <v>29</v>
      </c>
      <c r="P128" s="285">
        <v>-64.4166666666667</v>
      </c>
      <c r="Q128" s="286"/>
      <c r="R128" s="286">
        <v>-52.0416666666667</v>
      </c>
      <c r="S128" s="286">
        <v>-68.625</v>
      </c>
      <c r="T128" s="286">
        <v>-66</v>
      </c>
      <c r="U128" s="286">
        <v>-52.3333333333333</v>
      </c>
      <c r="V128" s="286">
        <v>-77.459166666666604</v>
      </c>
      <c r="W128" s="286">
        <v>-54.258708333333303</v>
      </c>
      <c r="X128" s="286">
        <v>-73.682374999999993</v>
      </c>
      <c r="Y128" s="286">
        <v>-64.125958333333301</v>
      </c>
      <c r="Z128" s="286">
        <v>-69</v>
      </c>
      <c r="AA128" s="287">
        <v>-56.875</v>
      </c>
      <c r="AB128" s="284">
        <v>29</v>
      </c>
      <c r="AC128" s="285">
        <v>-28</v>
      </c>
      <c r="AD128" s="286"/>
      <c r="AE128" s="286">
        <v>-20.5416666666667</v>
      </c>
      <c r="AF128" s="286">
        <v>-28.5416666666667</v>
      </c>
      <c r="AG128" s="286">
        <v>-27.9166666666667</v>
      </c>
      <c r="AH128" s="286">
        <v>-22.75</v>
      </c>
      <c r="AI128" s="286">
        <v>-42.996833333333299</v>
      </c>
      <c r="AJ128" s="286">
        <v>-22.5825</v>
      </c>
      <c r="AK128" s="286">
        <v>-27.923124999999999</v>
      </c>
      <c r="AL128" s="286">
        <v>-24.008708333333299</v>
      </c>
      <c r="AM128" s="286">
        <v>-28.0416666666667</v>
      </c>
      <c r="AN128" s="287">
        <v>-25</v>
      </c>
      <c r="AO128" s="201"/>
      <c r="AP128" s="284">
        <v>29</v>
      </c>
      <c r="AQ128" s="285">
        <v>-29.1666666666667</v>
      </c>
      <c r="AR128" s="286"/>
      <c r="AS128" s="286">
        <v>-17.9583333333333</v>
      </c>
      <c r="AT128" s="286">
        <v>-26.5</v>
      </c>
      <c r="AU128" s="286">
        <v>-23.2083333333333</v>
      </c>
      <c r="AV128" s="286">
        <v>-17.9166666666667</v>
      </c>
      <c r="AW128" s="286">
        <v>-37.705249999999999</v>
      </c>
      <c r="AX128" s="286">
        <v>-16.710833333333301</v>
      </c>
      <c r="AY128" s="286">
        <v>-21.432749999999999</v>
      </c>
      <c r="AZ128" s="286">
        <v>-18.567916666666701</v>
      </c>
      <c r="BA128" s="286">
        <v>-22</v>
      </c>
      <c r="BB128" s="287">
        <v>-16.9583333333333</v>
      </c>
      <c r="BC128" s="201"/>
      <c r="BD128" s="201"/>
      <c r="BE128" s="201"/>
      <c r="BF128" s="201"/>
      <c r="BG128" s="201"/>
      <c r="BH128" s="2"/>
      <c r="BI128" s="2"/>
      <c r="BJ128" s="2"/>
      <c r="BK128" s="2"/>
      <c r="BL128" s="2"/>
      <c r="BM128" s="2"/>
    </row>
    <row r="129" spans="1:65" ht="16.7" customHeight="1">
      <c r="A129" s="284">
        <v>30</v>
      </c>
      <c r="B129" s="285">
        <v>-40.9583333333333</v>
      </c>
      <c r="C129" s="286"/>
      <c r="D129" s="286">
        <v>-29</v>
      </c>
      <c r="E129" s="286">
        <v>-37</v>
      </c>
      <c r="F129" s="286">
        <v>-37.5833333333333</v>
      </c>
      <c r="G129" s="286">
        <v>-30.375</v>
      </c>
      <c r="H129" s="286">
        <v>-52.363</v>
      </c>
      <c r="I129" s="286">
        <v>-32.203499999999998</v>
      </c>
      <c r="J129" s="286">
        <v>-36.839166666666699</v>
      </c>
      <c r="K129" s="286">
        <v>-33.453166666666696</v>
      </c>
      <c r="L129" s="286">
        <v>-38.7916666666667</v>
      </c>
      <c r="M129" s="287">
        <v>-32.5</v>
      </c>
      <c r="N129" s="201"/>
      <c r="O129" s="284">
        <v>30</v>
      </c>
      <c r="P129" s="285">
        <v>-65.4166666666667</v>
      </c>
      <c r="Q129" s="286"/>
      <c r="R129" s="286">
        <v>-53</v>
      </c>
      <c r="S129" s="286">
        <v>-68.7916666666667</v>
      </c>
      <c r="T129" s="286">
        <v>-66.5833333333333</v>
      </c>
      <c r="U129" s="286">
        <v>-45.6666666666667</v>
      </c>
      <c r="V129" s="286">
        <v>-78.266291666666703</v>
      </c>
      <c r="W129" s="286">
        <v>-56.453125</v>
      </c>
      <c r="X129" s="286">
        <v>-73.730041666666693</v>
      </c>
      <c r="Y129" s="286">
        <v>-65.356416666666703</v>
      </c>
      <c r="Z129" s="286">
        <v>-69</v>
      </c>
      <c r="AA129" s="287">
        <v>-57.5833333333333</v>
      </c>
      <c r="AB129" s="284">
        <v>30</v>
      </c>
      <c r="AC129" s="285">
        <v>-28.5416666666667</v>
      </c>
      <c r="AD129" s="286"/>
      <c r="AE129" s="286">
        <v>-21</v>
      </c>
      <c r="AF129" s="286">
        <v>-29.1666666666667</v>
      </c>
      <c r="AG129" s="286">
        <v>-28</v>
      </c>
      <c r="AH129" s="286">
        <v>-20.5416666666667</v>
      </c>
      <c r="AI129" s="286">
        <v>-43.933124999999997</v>
      </c>
      <c r="AJ129" s="286">
        <v>-23.842041666666699</v>
      </c>
      <c r="AK129" s="286">
        <v>-27.883875</v>
      </c>
      <c r="AL129" s="286">
        <v>-24.665458333333302</v>
      </c>
      <c r="AM129" s="286">
        <v>-28.5416666666667</v>
      </c>
      <c r="AN129" s="287">
        <v>-25</v>
      </c>
      <c r="AO129" s="201"/>
      <c r="AP129" s="284">
        <v>30</v>
      </c>
      <c r="AQ129" s="285">
        <v>-30.25</v>
      </c>
      <c r="AR129" s="286"/>
      <c r="AS129" s="286">
        <v>-17.625</v>
      </c>
      <c r="AT129" s="286">
        <v>-27.2083333333333</v>
      </c>
      <c r="AU129" s="286">
        <v>-23.8333333333333</v>
      </c>
      <c r="AV129" s="286">
        <v>-15.0416666666667</v>
      </c>
      <c r="AW129" s="286">
        <v>-38.282666666666699</v>
      </c>
      <c r="AX129" s="286">
        <v>-18.138541666666701</v>
      </c>
      <c r="AY129" s="286">
        <v>-21.131833333333301</v>
      </c>
      <c r="AZ129" s="286">
        <v>-19.216166666666702</v>
      </c>
      <c r="BA129" s="286">
        <v>-22</v>
      </c>
      <c r="BB129" s="287">
        <v>-17</v>
      </c>
      <c r="BC129" s="201"/>
      <c r="BD129" s="201"/>
      <c r="BE129" s="201"/>
      <c r="BF129" s="201"/>
      <c r="BG129" s="201"/>
      <c r="BH129" s="2"/>
      <c r="BI129" s="2"/>
      <c r="BJ129" s="2"/>
      <c r="BK129" s="2"/>
      <c r="BL129" s="2"/>
      <c r="BM129" s="2"/>
    </row>
    <row r="130" spans="1:65" ht="16.7" customHeight="1">
      <c r="A130" s="288">
        <v>31</v>
      </c>
      <c r="B130" s="289">
        <v>-41.5416666666667</v>
      </c>
      <c r="C130" s="290"/>
      <c r="D130" s="290">
        <v>-29</v>
      </c>
      <c r="E130" s="290"/>
      <c r="F130" s="290">
        <v>-38</v>
      </c>
      <c r="G130" s="290"/>
      <c r="H130" s="290">
        <v>-53.057541666666701</v>
      </c>
      <c r="I130" s="290">
        <v>-33.167208333333299</v>
      </c>
      <c r="J130" s="290"/>
      <c r="K130" s="290">
        <v>-33.935708333333302</v>
      </c>
      <c r="L130" s="290"/>
      <c r="M130" s="291">
        <v>-30.5</v>
      </c>
      <c r="N130" s="201"/>
      <c r="O130" s="288">
        <v>31</v>
      </c>
      <c r="P130" s="289">
        <v>-66.5</v>
      </c>
      <c r="Q130" s="290"/>
      <c r="R130" s="290">
        <v>-53.5416666666667</v>
      </c>
      <c r="S130" s="290"/>
      <c r="T130" s="290">
        <v>-67.625</v>
      </c>
      <c r="U130" s="290"/>
      <c r="V130" s="290">
        <v>-79.053541666666703</v>
      </c>
      <c r="W130" s="290">
        <v>-58.359124999999999</v>
      </c>
      <c r="X130" s="290"/>
      <c r="Y130" s="290">
        <v>-65.754666666666694</v>
      </c>
      <c r="Z130" s="290"/>
      <c r="AA130" s="291">
        <v>-57.4166666666667</v>
      </c>
      <c r="AB130" s="288">
        <v>31</v>
      </c>
      <c r="AC130" s="289">
        <v>-29.4166666666667</v>
      </c>
      <c r="AD130" s="290"/>
      <c r="AE130" s="290">
        <v>-21</v>
      </c>
      <c r="AF130" s="290"/>
      <c r="AG130" s="290">
        <v>-28.5416666666667</v>
      </c>
      <c r="AH130" s="290"/>
      <c r="AI130" s="290">
        <v>-44.698541666666699</v>
      </c>
      <c r="AJ130" s="290">
        <v>-24.707000000000001</v>
      </c>
      <c r="AK130" s="290"/>
      <c r="AL130" s="290">
        <v>-25.084250000000001</v>
      </c>
      <c r="AM130" s="290"/>
      <c r="AN130" s="291">
        <v>-23.9166666666667</v>
      </c>
      <c r="AO130" s="201"/>
      <c r="AP130" s="288">
        <v>31</v>
      </c>
      <c r="AQ130" s="289">
        <v>-30.4583333333333</v>
      </c>
      <c r="AR130" s="290"/>
      <c r="AS130" s="290">
        <v>-17.625</v>
      </c>
      <c r="AT130" s="290"/>
      <c r="AU130" s="290">
        <v>-24.5</v>
      </c>
      <c r="AV130" s="290"/>
      <c r="AW130" s="290">
        <v>-38.898791666666703</v>
      </c>
      <c r="AX130" s="290">
        <v>-19.053999999999998</v>
      </c>
      <c r="AY130" s="290"/>
      <c r="AZ130" s="290">
        <v>-19.435458333333301</v>
      </c>
      <c r="BA130" s="290"/>
      <c r="BB130" s="287">
        <v>-15.7916666666667</v>
      </c>
      <c r="BC130" s="201"/>
      <c r="BD130" s="201"/>
      <c r="BE130" s="201"/>
      <c r="BF130" s="201"/>
      <c r="BG130" s="201"/>
      <c r="BH130" s="2"/>
      <c r="BI130" s="2"/>
      <c r="BJ130" s="2"/>
      <c r="BK130" s="2"/>
      <c r="BL130" s="2"/>
      <c r="BM130" s="2"/>
    </row>
    <row r="131" spans="1:65" ht="16.7" customHeight="1">
      <c r="A131" s="280" t="s">
        <v>351</v>
      </c>
      <c r="B131" s="281">
        <f t="shared" ref="B131:M131" si="8">AVERAGE(B100:B130)</f>
        <v>-33.077956989247312</v>
      </c>
      <c r="C131" s="282">
        <f t="shared" si="8"/>
        <v>-39.491071428571445</v>
      </c>
      <c r="D131" s="282">
        <f t="shared" si="8"/>
        <v>-34.364247311827945</v>
      </c>
      <c r="E131" s="282">
        <f t="shared" si="8"/>
        <v>-32.887499999999989</v>
      </c>
      <c r="F131" s="282">
        <f t="shared" si="8"/>
        <v>-35.209677419354847</v>
      </c>
      <c r="G131" s="282">
        <f t="shared" si="8"/>
        <v>-33.213888888888881</v>
      </c>
      <c r="H131" s="282">
        <f t="shared" si="8"/>
        <v>-39.798857526881726</v>
      </c>
      <c r="I131" s="282">
        <f t="shared" si="8"/>
        <v>-49.575380376344093</v>
      </c>
      <c r="J131" s="282">
        <f t="shared" si="8"/>
        <v>-38.707994444444438</v>
      </c>
      <c r="K131" s="282">
        <f t="shared" si="8"/>
        <v>-35.655715053763444</v>
      </c>
      <c r="L131" s="282">
        <f t="shared" si="8"/>
        <v>-35.794116666666675</v>
      </c>
      <c r="M131" s="283">
        <f t="shared" si="8"/>
        <v>-32.862903225806448</v>
      </c>
      <c r="N131" s="292"/>
      <c r="O131" s="280" t="s">
        <v>351</v>
      </c>
      <c r="P131" s="281">
        <f t="shared" ref="P131:AA131" si="9">AVERAGE(P100:P130)</f>
        <v>-53.088709677419352</v>
      </c>
      <c r="Q131" s="282">
        <f t="shared" si="9"/>
        <v>-65.575892857142861</v>
      </c>
      <c r="R131" s="282">
        <f t="shared" si="9"/>
        <v>-59.181451612903231</v>
      </c>
      <c r="S131" s="282">
        <f t="shared" si="9"/>
        <v>-60.531944444444427</v>
      </c>
      <c r="T131" s="282">
        <f t="shared" si="9"/>
        <v>-64.27956989247312</v>
      </c>
      <c r="U131" s="282">
        <f t="shared" si="9"/>
        <v>-54.040277777777753</v>
      </c>
      <c r="V131" s="282">
        <f t="shared" si="9"/>
        <v>-63.33376612903227</v>
      </c>
      <c r="W131" s="282">
        <f t="shared" si="9"/>
        <v>-82.58435215053764</v>
      </c>
      <c r="X131" s="282">
        <f t="shared" si="9"/>
        <v>-72.591877777777782</v>
      </c>
      <c r="Y131" s="282">
        <f t="shared" si="9"/>
        <v>-69.393646505376338</v>
      </c>
      <c r="Z131" s="282">
        <f t="shared" si="9"/>
        <v>-68.016105555555569</v>
      </c>
      <c r="AA131" s="283">
        <f t="shared" si="9"/>
        <v>-58.068548387096776</v>
      </c>
      <c r="AB131" s="280" t="s">
        <v>351</v>
      </c>
      <c r="AC131" s="281">
        <f t="shared" ref="AC131:AN131" si="10">AVERAGE(AC100:AC130)</f>
        <v>-24.005376344086031</v>
      </c>
      <c r="AD131" s="282">
        <f t="shared" si="10"/>
        <v>-25.282738095238095</v>
      </c>
      <c r="AE131" s="282">
        <f t="shared" si="10"/>
        <v>-21.697580645161285</v>
      </c>
      <c r="AF131" s="282">
        <f t="shared" si="10"/>
        <v>-24.051388888888894</v>
      </c>
      <c r="AG131" s="282">
        <f t="shared" si="10"/>
        <v>-26.276881720430108</v>
      </c>
      <c r="AH131" s="282">
        <f t="shared" si="10"/>
        <v>-24.013888888888893</v>
      </c>
      <c r="AI131" s="282">
        <f t="shared" si="10"/>
        <v>-30.666556451612905</v>
      </c>
      <c r="AJ131" s="282">
        <f t="shared" si="10"/>
        <v>-38.575954301075264</v>
      </c>
      <c r="AK131" s="282">
        <f t="shared" si="10"/>
        <v>-28.876106944444455</v>
      </c>
      <c r="AL131" s="282">
        <f t="shared" si="10"/>
        <v>-26.325038978494614</v>
      </c>
      <c r="AM131" s="282">
        <f t="shared" si="10"/>
        <v>-26.356854166666675</v>
      </c>
      <c r="AN131" s="283">
        <f t="shared" si="10"/>
        <v>-24.486559139784951</v>
      </c>
      <c r="AO131" s="292"/>
      <c r="AP131" s="280" t="s">
        <v>351</v>
      </c>
      <c r="AQ131" s="281">
        <f t="shared" ref="AQ131:BB131" si="11">AVERAGE(AQ100:AQ130)</f>
        <v>-20.963709677419356</v>
      </c>
      <c r="AR131" s="282">
        <f t="shared" si="11"/>
        <v>-22.629464285714285</v>
      </c>
      <c r="AS131" s="282">
        <f t="shared" si="11"/>
        <v>-17.842741935483868</v>
      </c>
      <c r="AT131" s="282">
        <f t="shared" si="11"/>
        <v>-21.016666666666666</v>
      </c>
      <c r="AU131" s="282">
        <f t="shared" si="11"/>
        <v>-22.56451612903226</v>
      </c>
      <c r="AV131" s="282">
        <f t="shared" si="11"/>
        <v>-18.990277777777784</v>
      </c>
      <c r="AW131" s="282">
        <f t="shared" si="11"/>
        <v>-25.988521505376347</v>
      </c>
      <c r="AX131" s="282">
        <f t="shared" si="11"/>
        <v>-32.534713709677412</v>
      </c>
      <c r="AY131" s="282">
        <f t="shared" si="11"/>
        <v>-22.530036111111102</v>
      </c>
      <c r="AZ131" s="282">
        <f t="shared" si="11"/>
        <v>-20.116385752688174</v>
      </c>
      <c r="BA131" s="282">
        <f t="shared" si="11"/>
        <v>-20.048469444444443</v>
      </c>
      <c r="BB131" s="283">
        <f t="shared" si="11"/>
        <v>-16.4247311827957</v>
      </c>
      <c r="BC131" s="201"/>
      <c r="BD131" s="201"/>
      <c r="BE131" s="201"/>
      <c r="BF131" s="201"/>
      <c r="BG131" s="201"/>
      <c r="BH131" s="2"/>
      <c r="BI131" s="2"/>
      <c r="BJ131" s="2"/>
      <c r="BK131" s="2"/>
      <c r="BL131" s="2"/>
      <c r="BM131" s="2"/>
    </row>
    <row r="132" spans="1:65" ht="16.7" customHeight="1">
      <c r="A132" s="284" t="s">
        <v>352</v>
      </c>
      <c r="B132" s="294">
        <v>-26</v>
      </c>
      <c r="C132" s="295">
        <v>-35</v>
      </c>
      <c r="D132" s="295">
        <v>-24</v>
      </c>
      <c r="E132" s="295">
        <v>-29</v>
      </c>
      <c r="F132" s="295">
        <v>-30</v>
      </c>
      <c r="G132" s="295">
        <v>-27</v>
      </c>
      <c r="H132" s="295">
        <v>-28</v>
      </c>
      <c r="I132" s="286">
        <v>-30.114000000000001</v>
      </c>
      <c r="J132" s="286">
        <v>-33.488</v>
      </c>
      <c r="K132" s="286">
        <v>-31.146999999999998</v>
      </c>
      <c r="L132" s="295">
        <v>-34</v>
      </c>
      <c r="M132" s="296">
        <v>-28</v>
      </c>
      <c r="N132" s="293"/>
      <c r="O132" s="284" t="s">
        <v>352</v>
      </c>
      <c r="P132" s="294">
        <v>-39</v>
      </c>
      <c r="Q132" s="295">
        <v>-61</v>
      </c>
      <c r="R132" s="295">
        <v>-44</v>
      </c>
      <c r="S132" s="295">
        <v>-54</v>
      </c>
      <c r="T132" s="295">
        <v>-50</v>
      </c>
      <c r="U132" s="295">
        <v>-38</v>
      </c>
      <c r="V132" s="295">
        <v>-40</v>
      </c>
      <c r="W132" s="286">
        <v>-53.13</v>
      </c>
      <c r="X132" s="286">
        <v>-59.405999999999999</v>
      </c>
      <c r="Y132" s="286">
        <v>-58.390999999999998</v>
      </c>
      <c r="Z132" s="286">
        <v>-65.665999999999997</v>
      </c>
      <c r="AA132" s="296">
        <v>-46</v>
      </c>
      <c r="AB132" s="284" t="s">
        <v>352</v>
      </c>
      <c r="AC132" s="294">
        <v>-18</v>
      </c>
      <c r="AD132" s="295">
        <v>-20</v>
      </c>
      <c r="AE132" s="295">
        <v>-16</v>
      </c>
      <c r="AF132" s="295">
        <v>-20</v>
      </c>
      <c r="AG132" s="295">
        <v>-20</v>
      </c>
      <c r="AH132" s="295">
        <v>-18</v>
      </c>
      <c r="AI132" s="295">
        <v>-18</v>
      </c>
      <c r="AJ132" s="286">
        <v>-20.838999999999999</v>
      </c>
      <c r="AK132" s="286">
        <v>-23.885999999999999</v>
      </c>
      <c r="AL132" s="286">
        <v>-19.974</v>
      </c>
      <c r="AM132" s="295">
        <v>-24</v>
      </c>
      <c r="AN132" s="296">
        <v>-20</v>
      </c>
      <c r="AO132" s="293"/>
      <c r="AP132" s="284" t="s">
        <v>352</v>
      </c>
      <c r="AQ132" s="294">
        <v>-14</v>
      </c>
      <c r="AR132" s="295">
        <v>-17</v>
      </c>
      <c r="AS132" s="295">
        <v>-14</v>
      </c>
      <c r="AT132" s="295">
        <v>-16</v>
      </c>
      <c r="AU132" s="295">
        <v>-16</v>
      </c>
      <c r="AV132" s="295">
        <v>-13</v>
      </c>
      <c r="AW132" s="295">
        <v>-13</v>
      </c>
      <c r="AX132" s="286">
        <v>-15.709</v>
      </c>
      <c r="AY132" s="286">
        <v>-18.327999999999999</v>
      </c>
      <c r="AZ132" s="286">
        <v>-15.641999999999999</v>
      </c>
      <c r="BA132" s="295">
        <v>-18</v>
      </c>
      <c r="BB132" s="296">
        <v>-13</v>
      </c>
      <c r="BC132" s="201"/>
      <c r="BD132" s="201"/>
      <c r="BE132" s="201"/>
      <c r="BF132" s="201"/>
      <c r="BG132" s="201"/>
      <c r="BH132" s="2"/>
      <c r="BI132" s="2"/>
      <c r="BJ132" s="2"/>
      <c r="BK132" s="2"/>
      <c r="BL132" s="2"/>
      <c r="BM132" s="2"/>
    </row>
    <row r="133" spans="1:65" ht="16.7" customHeight="1">
      <c r="A133" s="288" t="s">
        <v>353</v>
      </c>
      <c r="B133" s="297">
        <v>-42</v>
      </c>
      <c r="C133" s="298">
        <v>-43</v>
      </c>
      <c r="D133" s="298">
        <v>-41</v>
      </c>
      <c r="E133" s="298">
        <v>-37</v>
      </c>
      <c r="F133" s="298">
        <v>-38</v>
      </c>
      <c r="G133" s="298">
        <v>-41</v>
      </c>
      <c r="H133" s="290">
        <v>-53.371000000000002</v>
      </c>
      <c r="I133" s="290">
        <v>-63.344000000000001</v>
      </c>
      <c r="J133" s="290">
        <v>-44.68</v>
      </c>
      <c r="K133" s="290">
        <v>-41.125</v>
      </c>
      <c r="L133" s="298">
        <v>-39</v>
      </c>
      <c r="M133" s="299">
        <v>-40</v>
      </c>
      <c r="N133" s="293"/>
      <c r="O133" s="288" t="s">
        <v>353</v>
      </c>
      <c r="P133" s="297">
        <v>-67</v>
      </c>
      <c r="Q133" s="298">
        <v>-69</v>
      </c>
      <c r="R133" s="298">
        <v>-67</v>
      </c>
      <c r="S133" s="298">
        <v>-69</v>
      </c>
      <c r="T133" s="298">
        <v>-71</v>
      </c>
      <c r="U133" s="298">
        <v>-72</v>
      </c>
      <c r="V133" s="290">
        <v>-79.358999999999995</v>
      </c>
      <c r="W133" s="290" t="s">
        <v>399</v>
      </c>
      <c r="X133" s="290">
        <v>-78.722999999999999</v>
      </c>
      <c r="Y133" s="290">
        <v>-77.114999999999995</v>
      </c>
      <c r="Z133" s="290">
        <v>-70</v>
      </c>
      <c r="AA133" s="299">
        <v>-70</v>
      </c>
      <c r="AB133" s="288" t="s">
        <v>353</v>
      </c>
      <c r="AC133" s="297">
        <v>-30</v>
      </c>
      <c r="AD133" s="298">
        <v>-30</v>
      </c>
      <c r="AE133" s="298">
        <v>-25</v>
      </c>
      <c r="AF133" s="298">
        <v>-30</v>
      </c>
      <c r="AG133" s="298">
        <v>-30</v>
      </c>
      <c r="AH133" s="298">
        <v>-32</v>
      </c>
      <c r="AI133" s="290">
        <v>-45.764000000000003</v>
      </c>
      <c r="AJ133" s="290">
        <v>-53.771000000000001</v>
      </c>
      <c r="AK133" s="290">
        <v>-33.518000000000001</v>
      </c>
      <c r="AL133" s="290">
        <v>-30.919</v>
      </c>
      <c r="AM133" s="298">
        <v>-29</v>
      </c>
      <c r="AN133" s="299">
        <v>-30</v>
      </c>
      <c r="AO133" s="293"/>
      <c r="AP133" s="288" t="s">
        <v>353</v>
      </c>
      <c r="AQ133" s="297">
        <v>-31</v>
      </c>
      <c r="AR133" s="298">
        <v>-37</v>
      </c>
      <c r="AS133" s="298">
        <v>-20</v>
      </c>
      <c r="AT133" s="298">
        <v>-28</v>
      </c>
      <c r="AU133" s="298">
        <v>-28</v>
      </c>
      <c r="AV133" s="298">
        <v>-28</v>
      </c>
      <c r="AW133" s="290">
        <v>-39.448</v>
      </c>
      <c r="AX133" s="290">
        <v>-45.808999999999997</v>
      </c>
      <c r="AY133" s="290">
        <v>-27.401</v>
      </c>
      <c r="AZ133" s="290">
        <v>-24.21</v>
      </c>
      <c r="BA133" s="298">
        <v>-22</v>
      </c>
      <c r="BB133" s="299">
        <v>-22</v>
      </c>
      <c r="BC133" s="201"/>
      <c r="BD133" s="201"/>
      <c r="BE133" s="201"/>
      <c r="BF133" s="201"/>
      <c r="BG133" s="201"/>
      <c r="BH133" s="2"/>
      <c r="BI133" s="2"/>
      <c r="BJ133" s="2"/>
      <c r="BK133" s="2"/>
      <c r="BL133" s="2"/>
      <c r="BM133" s="2"/>
    </row>
    <row r="134" spans="1:65" ht="16.7" customHeight="1">
      <c r="A134" s="356" t="s">
        <v>400</v>
      </c>
      <c r="B134" s="356"/>
      <c r="C134" s="356"/>
      <c r="D134" s="356" t="s">
        <v>401</v>
      </c>
      <c r="E134" s="356"/>
      <c r="F134" s="356"/>
      <c r="G134" s="356"/>
      <c r="H134" s="356"/>
      <c r="I134" s="356" t="s">
        <v>402</v>
      </c>
      <c r="J134" s="356"/>
      <c r="K134" s="356"/>
      <c r="L134" s="356"/>
      <c r="M134" s="356"/>
      <c r="N134" s="201"/>
      <c r="O134" s="356" t="s">
        <v>403</v>
      </c>
      <c r="P134" s="356"/>
      <c r="Q134" s="356"/>
      <c r="R134" s="356" t="s">
        <v>404</v>
      </c>
      <c r="S134" s="356"/>
      <c r="T134" s="356"/>
      <c r="U134" s="356"/>
      <c r="V134" s="356"/>
      <c r="W134" s="356" t="s">
        <v>405</v>
      </c>
      <c r="X134" s="356"/>
      <c r="Y134" s="356"/>
      <c r="Z134" s="356"/>
      <c r="AA134" s="356"/>
      <c r="AB134" s="356" t="s">
        <v>406</v>
      </c>
      <c r="AC134" s="356"/>
      <c r="AD134" s="356"/>
      <c r="AE134" s="356" t="s">
        <v>407</v>
      </c>
      <c r="AF134" s="356"/>
      <c r="AG134" s="356"/>
      <c r="AH134" s="356"/>
      <c r="AI134" s="356"/>
      <c r="AJ134" s="356" t="s">
        <v>408</v>
      </c>
      <c r="AK134" s="356"/>
      <c r="AL134" s="356"/>
      <c r="AM134" s="356"/>
      <c r="AN134" s="356"/>
      <c r="AO134" s="201"/>
      <c r="AP134" s="356" t="s">
        <v>409</v>
      </c>
      <c r="AQ134" s="356"/>
      <c r="AR134" s="356"/>
      <c r="AS134" s="356" t="s">
        <v>410</v>
      </c>
      <c r="AT134" s="356"/>
      <c r="AU134" s="356"/>
      <c r="AV134" s="356"/>
      <c r="AW134" s="356"/>
      <c r="AX134" s="356" t="s">
        <v>411</v>
      </c>
      <c r="AY134" s="356"/>
      <c r="AZ134" s="356"/>
      <c r="BA134" s="356"/>
      <c r="BB134" s="356"/>
      <c r="BC134" s="201"/>
      <c r="BD134" s="201"/>
      <c r="BE134" s="201"/>
      <c r="BF134" s="201"/>
      <c r="BG134" s="201"/>
      <c r="BH134" s="2"/>
      <c r="BI134" s="2"/>
      <c r="BJ134" s="2"/>
      <c r="BK134" s="2"/>
      <c r="BL134" s="2"/>
      <c r="BM134" s="2"/>
    </row>
    <row r="135" spans="1:65" ht="16.7" customHeight="1">
      <c r="A135" s="300"/>
      <c r="B135" s="201"/>
      <c r="C135" s="201"/>
      <c r="D135" s="300"/>
      <c r="E135" s="201"/>
      <c r="F135" s="201"/>
      <c r="G135" s="201"/>
      <c r="H135" s="201"/>
      <c r="I135" s="300"/>
      <c r="J135" s="201"/>
      <c r="K135" s="201"/>
      <c r="L135" s="201"/>
      <c r="M135" s="201"/>
      <c r="N135" s="201"/>
      <c r="O135" s="300"/>
      <c r="P135" s="201"/>
      <c r="Q135" s="201"/>
      <c r="R135" s="300"/>
      <c r="S135" s="201"/>
      <c r="T135" s="201"/>
      <c r="U135" s="201"/>
      <c r="V135" s="201"/>
      <c r="W135" s="300"/>
      <c r="X135" s="201"/>
      <c r="Y135" s="201"/>
      <c r="Z135" s="201"/>
      <c r="AA135" s="201"/>
      <c r="AB135" s="300"/>
      <c r="AC135" s="201"/>
      <c r="AD135" s="201"/>
      <c r="AE135" s="300"/>
      <c r="AF135" s="201"/>
      <c r="AG135" s="201"/>
      <c r="AH135" s="201"/>
      <c r="AI135" s="201"/>
      <c r="AJ135" s="300"/>
      <c r="AK135" s="201"/>
      <c r="AL135" s="201"/>
      <c r="AM135" s="201"/>
      <c r="AN135" s="201"/>
      <c r="AO135" s="201"/>
      <c r="AP135" s="300"/>
      <c r="AQ135" s="201"/>
      <c r="AR135" s="201"/>
      <c r="AS135" s="300"/>
      <c r="AT135" s="201"/>
      <c r="AU135" s="357" t="s">
        <v>412</v>
      </c>
      <c r="AV135" s="357"/>
      <c r="AW135" s="357"/>
      <c r="AX135" s="300"/>
      <c r="AY135" s="201"/>
      <c r="AZ135" s="201"/>
      <c r="BA135" s="201"/>
      <c r="BB135" s="201"/>
      <c r="BC135" s="201"/>
      <c r="BD135" s="201"/>
      <c r="BE135" s="201"/>
      <c r="BF135" s="201"/>
      <c r="BG135" s="201"/>
      <c r="BH135" s="2"/>
      <c r="BI135" s="2"/>
      <c r="BJ135" s="2"/>
      <c r="BK135" s="2"/>
      <c r="BL135" s="2"/>
      <c r="BM135" s="2"/>
    </row>
    <row r="136" spans="1:65" ht="16.7" customHeight="1">
      <c r="A136" s="300"/>
      <c r="B136" s="201"/>
      <c r="C136" s="201"/>
      <c r="D136" s="300"/>
      <c r="E136" s="201"/>
      <c r="F136" s="201"/>
      <c r="G136" s="201"/>
      <c r="H136" s="201"/>
      <c r="I136" s="300"/>
      <c r="J136" s="201"/>
      <c r="K136" s="201"/>
      <c r="L136" s="201"/>
      <c r="M136" s="201"/>
      <c r="N136" s="201"/>
      <c r="O136" s="300"/>
      <c r="P136" s="201"/>
      <c r="Q136" s="201"/>
      <c r="R136" s="300"/>
      <c r="S136" s="201"/>
      <c r="T136" s="201"/>
      <c r="U136" s="201"/>
      <c r="V136" s="201"/>
      <c r="W136" s="300"/>
      <c r="X136" s="201"/>
      <c r="Y136" s="201"/>
      <c r="Z136" s="201"/>
      <c r="AA136" s="201"/>
      <c r="AB136" s="300"/>
      <c r="AC136" s="201"/>
      <c r="AD136" s="201"/>
      <c r="AE136" s="300"/>
      <c r="AF136" s="201"/>
      <c r="AG136" s="201"/>
      <c r="AH136" s="201"/>
      <c r="AI136" s="201"/>
      <c r="AJ136" s="300"/>
      <c r="AK136" s="201"/>
      <c r="AL136" s="201"/>
      <c r="AM136" s="201"/>
      <c r="AN136" s="201"/>
      <c r="AO136" s="201"/>
      <c r="AP136" s="300"/>
      <c r="AQ136" s="201"/>
      <c r="AR136" s="201"/>
      <c r="AS136" s="300"/>
      <c r="AT136" s="201"/>
      <c r="AU136" s="201"/>
      <c r="AV136" s="201"/>
      <c r="AW136" s="201"/>
      <c r="AX136" s="300"/>
      <c r="AY136" s="201"/>
      <c r="AZ136" s="201"/>
      <c r="BA136" s="201"/>
      <c r="BB136" s="201"/>
      <c r="BC136" s="201"/>
      <c r="BD136" s="201"/>
      <c r="BE136" s="201"/>
      <c r="BF136" s="201"/>
      <c r="BG136" s="201"/>
      <c r="BH136" s="2"/>
      <c r="BI136" s="2"/>
      <c r="BJ136" s="2"/>
      <c r="BK136" s="2"/>
      <c r="BL136" s="2"/>
      <c r="BM136" s="2"/>
    </row>
    <row r="137" spans="1:65" ht="16.7" customHeight="1">
      <c r="A137" s="300"/>
      <c r="B137" s="201"/>
      <c r="C137" s="201"/>
      <c r="D137" s="300"/>
      <c r="E137" s="201"/>
      <c r="F137" s="201"/>
      <c r="G137" s="201"/>
      <c r="H137" s="201"/>
      <c r="I137" s="300"/>
      <c r="J137" s="201"/>
      <c r="K137" s="201"/>
      <c r="L137" s="201"/>
      <c r="M137" s="201"/>
      <c r="N137" s="201"/>
      <c r="O137" s="300"/>
      <c r="P137" s="201"/>
      <c r="Q137" s="201"/>
      <c r="R137" s="300"/>
      <c r="S137" s="201"/>
      <c r="T137" s="201"/>
      <c r="U137" s="201"/>
      <c r="V137" s="201"/>
      <c r="W137" s="300"/>
      <c r="X137" s="201"/>
      <c r="Y137" s="201"/>
      <c r="Z137" s="201"/>
      <c r="AA137" s="201"/>
      <c r="AB137" s="300"/>
      <c r="AC137" s="201"/>
      <c r="AD137" s="201"/>
      <c r="AE137" s="300"/>
      <c r="AF137" s="201"/>
      <c r="AG137" s="201"/>
      <c r="AH137" s="201"/>
      <c r="AI137" s="201"/>
      <c r="AJ137" s="300"/>
      <c r="AK137" s="201"/>
      <c r="AL137" s="201"/>
      <c r="AM137" s="201"/>
      <c r="AN137" s="201"/>
      <c r="AO137" s="201"/>
      <c r="AP137" s="300"/>
      <c r="AQ137" s="201"/>
      <c r="AR137" s="201"/>
      <c r="AS137" s="300"/>
      <c r="AT137" s="201"/>
      <c r="AU137" s="201"/>
      <c r="AV137" s="201"/>
      <c r="AW137" s="201"/>
      <c r="AX137" s="300"/>
      <c r="AY137" s="201"/>
      <c r="AZ137" s="201"/>
      <c r="BA137" s="201"/>
      <c r="BB137" s="201"/>
      <c r="BC137" s="201"/>
      <c r="BD137" s="201"/>
      <c r="BE137" s="201"/>
      <c r="BF137" s="201"/>
      <c r="BG137" s="201"/>
      <c r="BH137" s="2"/>
      <c r="BI137" s="2"/>
      <c r="BJ137" s="2"/>
      <c r="BK137" s="2"/>
      <c r="BL137" s="2"/>
      <c r="BM137" s="2"/>
    </row>
    <row r="138" spans="1:65" ht="16.7" customHeight="1">
      <c r="A138" s="300"/>
      <c r="B138" s="201"/>
      <c r="C138" s="201"/>
      <c r="D138" s="300"/>
      <c r="E138" s="201"/>
      <c r="F138" s="201"/>
      <c r="G138" s="201"/>
      <c r="H138" s="201"/>
      <c r="I138" s="300"/>
      <c r="J138" s="201"/>
      <c r="K138" s="201"/>
      <c r="L138" s="201"/>
      <c r="M138" s="201"/>
      <c r="N138" s="201"/>
      <c r="O138" s="300"/>
      <c r="P138" s="201"/>
      <c r="Q138" s="201"/>
      <c r="R138" s="300"/>
      <c r="S138" s="201"/>
      <c r="T138" s="201"/>
      <c r="U138" s="201"/>
      <c r="V138" s="201"/>
      <c r="W138" s="300"/>
      <c r="X138" s="201"/>
      <c r="Y138" s="201"/>
      <c r="Z138" s="201"/>
      <c r="AA138" s="201"/>
      <c r="AB138" s="300"/>
      <c r="AC138" s="201"/>
      <c r="AD138" s="201"/>
      <c r="AE138" s="300"/>
      <c r="AF138" s="201"/>
      <c r="AG138" s="201"/>
      <c r="AH138" s="201"/>
      <c r="AI138" s="201"/>
      <c r="AJ138" s="300"/>
      <c r="AK138" s="201"/>
      <c r="AL138" s="201"/>
      <c r="AM138" s="201"/>
      <c r="AN138" s="201"/>
      <c r="AO138" s="201"/>
      <c r="AP138" s="300"/>
      <c r="AQ138" s="201"/>
      <c r="AR138" s="201"/>
      <c r="AS138" s="300"/>
      <c r="AT138" s="201"/>
      <c r="AU138" s="201"/>
      <c r="AV138" s="201"/>
      <c r="AW138" s="201"/>
      <c r="AX138" s="300"/>
      <c r="AY138" s="201"/>
      <c r="AZ138" s="201"/>
      <c r="BA138" s="201"/>
      <c r="BB138" s="201"/>
      <c r="BC138" s="201"/>
      <c r="BD138" s="201"/>
      <c r="BE138" s="201"/>
      <c r="BF138" s="201"/>
      <c r="BG138" s="201"/>
      <c r="BH138" s="2"/>
      <c r="BI138" s="2"/>
      <c r="BJ138" s="2"/>
      <c r="BK138" s="2"/>
      <c r="BL138" s="2"/>
      <c r="BM138" s="2"/>
    </row>
    <row r="139" spans="1:65" ht="16.7" customHeight="1">
      <c r="A139" s="300"/>
      <c r="B139" s="201"/>
      <c r="C139" s="201"/>
      <c r="D139" s="300"/>
      <c r="E139" s="201"/>
      <c r="F139" s="201"/>
      <c r="G139" s="201"/>
      <c r="H139" s="201"/>
      <c r="I139" s="300"/>
      <c r="J139" s="201"/>
      <c r="K139" s="201"/>
      <c r="L139" s="201"/>
      <c r="M139" s="201"/>
      <c r="N139" s="201"/>
      <c r="O139" s="300"/>
      <c r="P139" s="201"/>
      <c r="Q139" s="201"/>
      <c r="R139" s="300"/>
      <c r="S139" s="201"/>
      <c r="T139" s="201"/>
      <c r="U139" s="201"/>
      <c r="V139" s="201"/>
      <c r="W139" s="300"/>
      <c r="X139" s="201"/>
      <c r="Y139" s="201"/>
      <c r="Z139" s="201"/>
      <c r="AA139" s="201"/>
      <c r="AB139" s="300"/>
      <c r="AC139" s="201"/>
      <c r="AD139" s="201"/>
      <c r="AE139" s="300"/>
      <c r="AF139" s="201"/>
      <c r="AG139" s="201"/>
      <c r="AH139" s="201"/>
      <c r="AI139" s="201"/>
      <c r="AJ139" s="300"/>
      <c r="AK139" s="201"/>
      <c r="AL139" s="201"/>
      <c r="AM139" s="201"/>
      <c r="AN139" s="201"/>
      <c r="AO139" s="201"/>
      <c r="AP139" s="300"/>
      <c r="AQ139" s="201"/>
      <c r="AR139" s="201"/>
      <c r="AS139" s="300"/>
      <c r="AT139" s="201"/>
      <c r="AU139" s="201"/>
      <c r="AV139" s="201"/>
      <c r="AW139" s="201"/>
      <c r="AX139" s="300"/>
      <c r="AY139" s="201"/>
      <c r="AZ139" s="201"/>
      <c r="BA139" s="201"/>
      <c r="BB139" s="201"/>
      <c r="BC139" s="201"/>
      <c r="BD139" s="201"/>
      <c r="BE139" s="201"/>
      <c r="BF139" s="201"/>
      <c r="BG139" s="201"/>
      <c r="BH139" s="2"/>
      <c r="BI139" s="2"/>
      <c r="BJ139" s="2"/>
      <c r="BK139" s="2"/>
      <c r="BL139" s="2"/>
      <c r="BM139" s="2"/>
    </row>
    <row r="140" spans="1:65" ht="16.7" customHeight="1">
      <c r="A140" s="300"/>
      <c r="B140" s="201"/>
      <c r="C140" s="201"/>
      <c r="D140" s="300"/>
      <c r="E140" s="201"/>
      <c r="F140" s="201"/>
      <c r="G140" s="201"/>
      <c r="H140" s="201"/>
      <c r="I140" s="300"/>
      <c r="J140" s="201"/>
      <c r="K140" s="201"/>
      <c r="L140" s="201"/>
      <c r="M140" s="201"/>
      <c r="N140" s="201"/>
      <c r="O140" s="300"/>
      <c r="P140" s="201"/>
      <c r="Q140" s="201"/>
      <c r="R140" s="300"/>
      <c r="S140" s="201"/>
      <c r="T140" s="201"/>
      <c r="U140" s="201"/>
      <c r="V140" s="201"/>
      <c r="W140" s="300"/>
      <c r="X140" s="201"/>
      <c r="Y140" s="201"/>
      <c r="Z140" s="201"/>
      <c r="AA140" s="201"/>
      <c r="AB140" s="300"/>
      <c r="AC140" s="201"/>
      <c r="AD140" s="201"/>
      <c r="AE140" s="300"/>
      <c r="AF140" s="201"/>
      <c r="AG140" s="201"/>
      <c r="AH140" s="201"/>
      <c r="AI140" s="201"/>
      <c r="AJ140" s="300"/>
      <c r="AK140" s="201"/>
      <c r="AL140" s="201"/>
      <c r="AM140" s="201"/>
      <c r="AN140" s="201"/>
      <c r="AO140" s="201"/>
      <c r="AP140" s="300"/>
      <c r="AQ140" s="201"/>
      <c r="AR140" s="201"/>
      <c r="AS140" s="300"/>
      <c r="AT140" s="201"/>
      <c r="AU140" s="201"/>
      <c r="AV140" s="201"/>
      <c r="AW140" s="201"/>
      <c r="AX140" s="300"/>
      <c r="AY140" s="201"/>
      <c r="AZ140" s="201"/>
      <c r="BA140" s="201"/>
      <c r="BB140" s="201"/>
      <c r="BC140" s="201"/>
      <c r="BD140" s="201"/>
      <c r="BE140" s="201"/>
      <c r="BF140" s="201"/>
      <c r="BG140" s="201"/>
      <c r="BH140" s="2"/>
      <c r="BI140" s="2"/>
      <c r="BJ140" s="2"/>
      <c r="BK140" s="2"/>
      <c r="BL140" s="2"/>
      <c r="BM140" s="2"/>
    </row>
    <row r="141" spans="1:65" ht="16.7" customHeight="1">
      <c r="A141" s="300"/>
      <c r="B141" s="201"/>
      <c r="C141" s="201"/>
      <c r="D141" s="300"/>
      <c r="E141" s="201"/>
      <c r="F141" s="201"/>
      <c r="G141" s="201"/>
      <c r="H141" s="201"/>
      <c r="I141" s="300"/>
      <c r="J141" s="201"/>
      <c r="K141" s="201"/>
      <c r="L141" s="201"/>
      <c r="M141" s="201"/>
      <c r="N141" s="295"/>
      <c r="O141" s="300"/>
      <c r="P141" s="201"/>
      <c r="Q141" s="201"/>
      <c r="R141" s="300"/>
      <c r="S141" s="201"/>
      <c r="T141" s="201"/>
      <c r="U141" s="201"/>
      <c r="V141" s="201"/>
      <c r="W141" s="300"/>
      <c r="X141" s="201"/>
      <c r="Y141" s="201"/>
      <c r="Z141" s="201"/>
      <c r="AA141" s="201"/>
      <c r="AB141" s="300"/>
      <c r="AC141" s="201"/>
      <c r="AD141" s="201"/>
      <c r="AE141" s="300"/>
      <c r="AF141" s="201"/>
      <c r="AG141" s="201"/>
      <c r="AH141" s="201"/>
      <c r="AI141" s="201"/>
      <c r="AJ141" s="300"/>
      <c r="AK141" s="201"/>
      <c r="AL141" s="201"/>
      <c r="AM141" s="201"/>
      <c r="AN141" s="201"/>
      <c r="AO141" s="295"/>
      <c r="AP141" s="300"/>
      <c r="AQ141" s="201"/>
      <c r="AR141" s="201"/>
      <c r="AS141" s="300"/>
      <c r="AT141" s="201"/>
      <c r="AU141" s="201"/>
      <c r="AV141" s="201"/>
      <c r="AW141" s="201"/>
      <c r="AX141" s="300"/>
      <c r="AY141" s="201"/>
      <c r="AZ141" s="201"/>
      <c r="BA141" s="201"/>
      <c r="BB141" s="201"/>
      <c r="BC141" s="201"/>
      <c r="BD141" s="201"/>
      <c r="BE141" s="201"/>
      <c r="BF141" s="201"/>
      <c r="BG141" s="201"/>
      <c r="BH141" s="2"/>
      <c r="BI141" s="2"/>
      <c r="BJ141" s="2"/>
      <c r="BK141" s="2"/>
      <c r="BL141" s="2"/>
      <c r="BM141" s="2"/>
    </row>
    <row r="142" spans="1:65" ht="16.7" customHeight="1">
      <c r="A142" s="277" t="s">
        <v>413</v>
      </c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357" t="s">
        <v>414</v>
      </c>
      <c r="AC142" s="357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201"/>
      <c r="AV142" s="201"/>
      <c r="AW142" s="201"/>
      <c r="AX142" s="201"/>
      <c r="AY142" s="201"/>
      <c r="AZ142" s="201"/>
      <c r="BA142" s="201"/>
      <c r="BB142" s="201"/>
      <c r="BC142" s="201"/>
      <c r="BD142" s="201"/>
      <c r="BE142" s="201"/>
      <c r="BF142" s="201"/>
      <c r="BG142" s="201"/>
      <c r="BH142" s="2"/>
      <c r="BI142" s="2"/>
      <c r="BJ142" s="2"/>
      <c r="BK142" s="2"/>
      <c r="BL142" s="2"/>
      <c r="BM142" s="2"/>
    </row>
    <row r="143" spans="1:65" ht="16.7" customHeight="1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201"/>
      <c r="AV143" s="201"/>
      <c r="AW143" s="201"/>
      <c r="AX143" s="201"/>
      <c r="AY143" s="201"/>
      <c r="AZ143" s="201"/>
      <c r="BA143" s="201"/>
      <c r="BB143" s="201"/>
      <c r="BC143" s="201"/>
      <c r="BD143" s="201"/>
      <c r="BE143" s="201"/>
      <c r="BF143" s="201"/>
      <c r="BG143" s="201"/>
      <c r="BH143" s="2"/>
      <c r="BI143" s="2"/>
      <c r="BJ143" s="2"/>
      <c r="BK143" s="2"/>
      <c r="BL143" s="2"/>
      <c r="BM143" s="2"/>
    </row>
    <row r="144" spans="1:65" ht="16.7" customHeight="1">
      <c r="A144" s="201" t="s">
        <v>415</v>
      </c>
      <c r="B144" s="201"/>
      <c r="C144" s="201"/>
      <c r="D144" s="201"/>
      <c r="E144" s="201"/>
      <c r="F144" s="201"/>
      <c r="G144" s="201"/>
      <c r="H144" s="201"/>
      <c r="I144" s="201"/>
      <c r="J144" s="201"/>
      <c r="K144" s="278" t="s">
        <v>416</v>
      </c>
      <c r="L144" s="201"/>
      <c r="M144" s="201"/>
      <c r="N144" s="201"/>
      <c r="O144" s="201" t="s">
        <v>417</v>
      </c>
      <c r="P144" s="201"/>
      <c r="Q144" s="201"/>
      <c r="R144" s="201"/>
      <c r="S144" s="201"/>
      <c r="T144" s="201"/>
      <c r="U144" s="201"/>
      <c r="V144" s="201"/>
      <c r="W144" s="201"/>
      <c r="X144" s="201"/>
      <c r="Y144" s="278" t="s">
        <v>418</v>
      </c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 t="s">
        <v>419</v>
      </c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78" t="s">
        <v>420</v>
      </c>
      <c r="AU144" s="201"/>
      <c r="AV144" s="201"/>
      <c r="AW144" s="201"/>
      <c r="AX144" s="201"/>
      <c r="AY144" s="201"/>
      <c r="AZ144" s="278"/>
      <c r="BA144" s="201"/>
      <c r="BB144" s="201"/>
      <c r="BC144" s="201"/>
      <c r="BD144" s="201"/>
      <c r="BE144" s="201"/>
      <c r="BF144" s="201"/>
      <c r="BG144" s="201"/>
      <c r="BH144" s="2"/>
      <c r="BI144" s="2"/>
      <c r="BJ144" s="2"/>
      <c r="BK144" s="2"/>
      <c r="BL144" s="2"/>
      <c r="BM144" s="2"/>
    </row>
    <row r="145" spans="1:65" ht="16.7" customHeight="1">
      <c r="A145" s="359" t="s">
        <v>348</v>
      </c>
      <c r="B145" s="360" t="s">
        <v>349</v>
      </c>
      <c r="C145" s="360"/>
      <c r="D145" s="360"/>
      <c r="E145" s="360"/>
      <c r="F145" s="360"/>
      <c r="G145" s="360"/>
      <c r="H145" s="360"/>
      <c r="I145" s="360"/>
      <c r="J145" s="360"/>
      <c r="K145" s="360"/>
      <c r="L145" s="360"/>
      <c r="M145" s="360"/>
      <c r="N145" s="201"/>
      <c r="O145" s="359" t="s">
        <v>350</v>
      </c>
      <c r="P145" s="360" t="s">
        <v>349</v>
      </c>
      <c r="Q145" s="360"/>
      <c r="R145" s="360"/>
      <c r="S145" s="360"/>
      <c r="T145" s="360"/>
      <c r="U145" s="360"/>
      <c r="V145" s="360"/>
      <c r="W145" s="360"/>
      <c r="X145" s="360"/>
      <c r="Y145" s="360"/>
      <c r="Z145" s="360"/>
      <c r="AA145" s="360"/>
      <c r="AB145" s="201"/>
      <c r="AC145" s="201"/>
      <c r="AD145" s="201"/>
      <c r="AE145" s="201"/>
      <c r="AF145" s="201"/>
      <c r="AG145" s="201"/>
      <c r="AH145" s="201"/>
      <c r="AI145" s="201"/>
      <c r="AJ145" s="359" t="s">
        <v>348</v>
      </c>
      <c r="AK145" s="360" t="s">
        <v>349</v>
      </c>
      <c r="AL145" s="360"/>
      <c r="AM145" s="360"/>
      <c r="AN145" s="360"/>
      <c r="AO145" s="360"/>
      <c r="AP145" s="360"/>
      <c r="AQ145" s="360"/>
      <c r="AR145" s="360"/>
      <c r="AS145" s="360"/>
      <c r="AT145" s="360"/>
      <c r="AU145" s="360"/>
      <c r="AV145" s="360"/>
      <c r="AW145" s="201"/>
      <c r="AX145" s="201"/>
      <c r="AY145" s="201"/>
      <c r="AZ145" s="201"/>
      <c r="BA145" s="201"/>
      <c r="BB145" s="201"/>
      <c r="BC145" s="201"/>
      <c r="BD145" s="201"/>
      <c r="BE145" s="201"/>
      <c r="BF145" s="201"/>
      <c r="BG145" s="201"/>
      <c r="BH145" s="2"/>
      <c r="BI145" s="2"/>
      <c r="BJ145" s="2"/>
      <c r="BK145" s="2"/>
      <c r="BL145" s="2"/>
      <c r="BM145" s="2"/>
    </row>
    <row r="146" spans="1:65" ht="16.7" customHeight="1">
      <c r="A146" s="359"/>
      <c r="B146" s="279">
        <v>1</v>
      </c>
      <c r="C146" s="279">
        <v>2</v>
      </c>
      <c r="D146" s="279">
        <v>3</v>
      </c>
      <c r="E146" s="279">
        <v>4</v>
      </c>
      <c r="F146" s="279">
        <v>5</v>
      </c>
      <c r="G146" s="279">
        <v>6</v>
      </c>
      <c r="H146" s="279">
        <v>7</v>
      </c>
      <c r="I146" s="279">
        <v>8</v>
      </c>
      <c r="J146" s="279">
        <v>9</v>
      </c>
      <c r="K146" s="279">
        <v>10</v>
      </c>
      <c r="L146" s="279">
        <v>11</v>
      </c>
      <c r="M146" s="279">
        <v>12</v>
      </c>
      <c r="N146" s="201"/>
      <c r="O146" s="359"/>
      <c r="P146" s="279">
        <v>1</v>
      </c>
      <c r="Q146" s="279">
        <v>2</v>
      </c>
      <c r="R146" s="279">
        <v>3</v>
      </c>
      <c r="S146" s="279">
        <v>4</v>
      </c>
      <c r="T146" s="279">
        <v>5</v>
      </c>
      <c r="U146" s="279">
        <v>6</v>
      </c>
      <c r="V146" s="279">
        <v>7</v>
      </c>
      <c r="W146" s="279">
        <v>8</v>
      </c>
      <c r="X146" s="279">
        <v>9</v>
      </c>
      <c r="Y146" s="279">
        <v>10</v>
      </c>
      <c r="Z146" s="279">
        <v>11</v>
      </c>
      <c r="AA146" s="279">
        <v>12</v>
      </c>
      <c r="AB146" s="201"/>
      <c r="AC146" s="201"/>
      <c r="AD146" s="201"/>
      <c r="AE146" s="201"/>
      <c r="AF146" s="201"/>
      <c r="AG146" s="201"/>
      <c r="AH146" s="201"/>
      <c r="AI146" s="201"/>
      <c r="AJ146" s="359"/>
      <c r="AK146" s="279">
        <v>1</v>
      </c>
      <c r="AL146" s="279">
        <v>2</v>
      </c>
      <c r="AM146" s="279">
        <v>3</v>
      </c>
      <c r="AN146" s="279">
        <v>4</v>
      </c>
      <c r="AO146" s="279">
        <v>5</v>
      </c>
      <c r="AP146" s="279">
        <v>6</v>
      </c>
      <c r="AQ146" s="279">
        <v>7</v>
      </c>
      <c r="AR146" s="279">
        <v>8</v>
      </c>
      <c r="AS146" s="279">
        <v>9</v>
      </c>
      <c r="AT146" s="279">
        <v>10</v>
      </c>
      <c r="AU146" s="279">
        <v>11</v>
      </c>
      <c r="AV146" s="279">
        <v>12</v>
      </c>
      <c r="AW146" s="201"/>
      <c r="AX146" s="201"/>
      <c r="AY146" s="201"/>
      <c r="AZ146" s="201"/>
      <c r="BA146" s="201"/>
      <c r="BB146" s="201"/>
      <c r="BC146" s="201"/>
      <c r="BD146" s="201"/>
      <c r="BE146" s="201"/>
      <c r="BF146" s="201"/>
      <c r="BG146" s="201"/>
      <c r="BH146" s="2"/>
      <c r="BI146" s="2"/>
      <c r="BJ146" s="2"/>
      <c r="BK146" s="2"/>
      <c r="BL146" s="2"/>
      <c r="BM146" s="2"/>
    </row>
    <row r="147" spans="1:65" ht="16.7" customHeight="1">
      <c r="A147" s="280">
        <v>1</v>
      </c>
      <c r="B147" s="281">
        <v>143.875</v>
      </c>
      <c r="C147" s="282">
        <v>130.625</v>
      </c>
      <c r="D147" s="282">
        <v>127.75</v>
      </c>
      <c r="E147" s="282">
        <v>140.625</v>
      </c>
      <c r="F147" s="282">
        <v>126.083333333333</v>
      </c>
      <c r="G147" s="282">
        <v>134.208333333333</v>
      </c>
      <c r="H147" s="282">
        <v>160.541666666667</v>
      </c>
      <c r="I147" s="282">
        <v>132.95183333333301</v>
      </c>
      <c r="J147" s="282">
        <v>142.07941666666699</v>
      </c>
      <c r="K147" s="282">
        <v>127.741291666667</v>
      </c>
      <c r="L147" s="282">
        <v>125.225375</v>
      </c>
      <c r="M147" s="283">
        <v>115.833333333333</v>
      </c>
      <c r="N147" s="201"/>
      <c r="O147" s="280">
        <v>1</v>
      </c>
      <c r="P147" s="281">
        <v>-39.6666666666667</v>
      </c>
      <c r="Q147" s="282">
        <v>-38.7083333333333</v>
      </c>
      <c r="R147" s="282">
        <v>-34.1666666666667</v>
      </c>
      <c r="S147" s="282">
        <v>-35.0833333333333</v>
      </c>
      <c r="T147" s="282">
        <v>-46</v>
      </c>
      <c r="U147" s="282">
        <v>-45.625</v>
      </c>
      <c r="V147" s="282">
        <v>-34.4583333333333</v>
      </c>
      <c r="W147" s="282">
        <v>-58.957291666666698</v>
      </c>
      <c r="X147" s="282">
        <v>-39.879166666666698</v>
      </c>
      <c r="Y147" s="282">
        <v>-47.620833333333401</v>
      </c>
      <c r="Z147" s="282">
        <v>-44.4145416666667</v>
      </c>
      <c r="AA147" s="283">
        <v>-49</v>
      </c>
      <c r="AB147" s="295"/>
      <c r="AC147" s="201"/>
      <c r="AD147" s="201"/>
      <c r="AE147" s="201"/>
      <c r="AF147" s="201"/>
      <c r="AG147" s="201"/>
      <c r="AH147" s="201"/>
      <c r="AI147" s="201"/>
      <c r="AJ147" s="280">
        <v>1</v>
      </c>
      <c r="AK147" s="281">
        <v>-18.7083333333333</v>
      </c>
      <c r="AL147" s="282">
        <v>-25.8333333333333</v>
      </c>
      <c r="AM147" s="282">
        <v>-19.875</v>
      </c>
      <c r="AN147" s="282">
        <v>-18.4583333333333</v>
      </c>
      <c r="AO147" s="282">
        <v>-25.4583333333333</v>
      </c>
      <c r="AP147" s="282">
        <v>-24.75</v>
      </c>
      <c r="AQ147" s="282">
        <v>-17.2083333333333</v>
      </c>
      <c r="AR147" s="282">
        <v>-29.946583333333301</v>
      </c>
      <c r="AS147" s="282">
        <v>-20.388124999999999</v>
      </c>
      <c r="AT147" s="282">
        <v>-24.063666666666698</v>
      </c>
      <c r="AU147" s="282">
        <v>-21.562958333333299</v>
      </c>
      <c r="AV147" s="283">
        <v>-24.2083333333333</v>
      </c>
      <c r="AW147" s="201"/>
      <c r="AX147" s="201"/>
      <c r="AY147" s="201"/>
      <c r="AZ147" s="201"/>
      <c r="BA147" s="201"/>
      <c r="BB147" s="201"/>
      <c r="BC147" s="201"/>
      <c r="BD147" s="201"/>
      <c r="BE147" s="201"/>
      <c r="BF147" s="201"/>
      <c r="BG147" s="201"/>
      <c r="BH147" s="2"/>
      <c r="BI147" s="2"/>
      <c r="BJ147" s="2"/>
      <c r="BK147" s="2"/>
      <c r="BL147" s="2"/>
      <c r="BM147" s="2"/>
    </row>
    <row r="148" spans="1:65" ht="16.7" customHeight="1">
      <c r="A148" s="284">
        <v>2</v>
      </c>
      <c r="B148" s="285">
        <v>142.125</v>
      </c>
      <c r="C148" s="286">
        <v>131</v>
      </c>
      <c r="D148" s="286">
        <v>127</v>
      </c>
      <c r="E148" s="286">
        <v>139.583333333333</v>
      </c>
      <c r="F148" s="286">
        <v>126.791666666667</v>
      </c>
      <c r="G148" s="286">
        <v>133.375</v>
      </c>
      <c r="H148" s="286">
        <v>172.57729166666701</v>
      </c>
      <c r="I148" s="286">
        <v>131.901708333333</v>
      </c>
      <c r="J148" s="286">
        <v>141.553</v>
      </c>
      <c r="K148" s="286">
        <v>127.23508333333299</v>
      </c>
      <c r="L148" s="286">
        <v>125.25558333333301</v>
      </c>
      <c r="M148" s="287">
        <v>115.5</v>
      </c>
      <c r="N148" s="201"/>
      <c r="O148" s="284">
        <v>2</v>
      </c>
      <c r="P148" s="285">
        <v>-38.9583333333333</v>
      </c>
      <c r="Q148" s="286">
        <v>-40.375</v>
      </c>
      <c r="R148" s="286">
        <v>-34.5833333333333</v>
      </c>
      <c r="S148" s="286">
        <v>-35.5833333333333</v>
      </c>
      <c r="T148" s="286">
        <v>-46.125</v>
      </c>
      <c r="U148" s="286">
        <v>-46.375</v>
      </c>
      <c r="V148" s="286">
        <v>-33.336500000000001</v>
      </c>
      <c r="W148" s="286">
        <v>-59.876708333333298</v>
      </c>
      <c r="X148" s="286">
        <v>-40.553125000000001</v>
      </c>
      <c r="Y148" s="286">
        <v>-48.257125000000002</v>
      </c>
      <c r="Z148" s="286">
        <v>-44.590458333333302</v>
      </c>
      <c r="AA148" s="287">
        <v>-49.0416666666667</v>
      </c>
      <c r="AB148" s="295"/>
      <c r="AC148" s="201"/>
      <c r="AD148" s="201"/>
      <c r="AE148" s="201"/>
      <c r="AF148" s="201"/>
      <c r="AG148" s="201"/>
      <c r="AH148" s="201"/>
      <c r="AI148" s="201"/>
      <c r="AJ148" s="284">
        <v>2</v>
      </c>
      <c r="AK148" s="285">
        <v>-19</v>
      </c>
      <c r="AL148" s="286">
        <v>-26</v>
      </c>
      <c r="AM148" s="286">
        <v>-20</v>
      </c>
      <c r="AN148" s="286">
        <v>-18.75</v>
      </c>
      <c r="AO148" s="286">
        <v>-25.0416666666667</v>
      </c>
      <c r="AP148" s="286">
        <v>-24.9583333333333</v>
      </c>
      <c r="AQ148" s="286">
        <v>-15.5517916666667</v>
      </c>
      <c r="AR148" s="286">
        <v>-30.624375000000001</v>
      </c>
      <c r="AS148" s="286">
        <v>-20.911999999999999</v>
      </c>
      <c r="AT148" s="286">
        <v>-24.571166666666699</v>
      </c>
      <c r="AU148" s="286">
        <v>-21.844708333333301</v>
      </c>
      <c r="AV148" s="287">
        <v>-24.1666666666667</v>
      </c>
      <c r="AW148" s="201"/>
      <c r="AX148" s="201"/>
      <c r="AY148" s="201"/>
      <c r="AZ148" s="201"/>
      <c r="BA148" s="201"/>
      <c r="BB148" s="201"/>
      <c r="BC148" s="201"/>
      <c r="BD148" s="201"/>
      <c r="BE148" s="201"/>
      <c r="BF148" s="201"/>
      <c r="BG148" s="201"/>
      <c r="BH148" s="2"/>
      <c r="BI148" s="2"/>
      <c r="BJ148" s="2"/>
      <c r="BK148" s="2"/>
      <c r="BL148" s="2"/>
      <c r="BM148" s="2"/>
    </row>
    <row r="149" spans="1:65" ht="16.7" customHeight="1">
      <c r="A149" s="284">
        <v>3</v>
      </c>
      <c r="B149" s="285">
        <v>140.708333333333</v>
      </c>
      <c r="C149" s="286">
        <v>130.458333333333</v>
      </c>
      <c r="D149" s="286">
        <v>127</v>
      </c>
      <c r="E149" s="286">
        <v>138.791666666667</v>
      </c>
      <c r="F149" s="286">
        <v>125.833333333333</v>
      </c>
      <c r="G149" s="286">
        <v>133.666666666667</v>
      </c>
      <c r="H149" s="286">
        <v>169.00874999999999</v>
      </c>
      <c r="I149" s="286">
        <v>130.98425</v>
      </c>
      <c r="J149" s="286">
        <v>139.8115</v>
      </c>
      <c r="K149" s="286">
        <v>126.746666666667</v>
      </c>
      <c r="L149" s="286">
        <v>125.697666666667</v>
      </c>
      <c r="M149" s="287">
        <v>117.375</v>
      </c>
      <c r="N149" s="201"/>
      <c r="O149" s="284">
        <v>3</v>
      </c>
      <c r="P149" s="285">
        <v>-39.25</v>
      </c>
      <c r="Q149" s="286">
        <v>-41.0833333333333</v>
      </c>
      <c r="R149" s="286">
        <v>-35.2083333333333</v>
      </c>
      <c r="S149" s="286">
        <v>-35.8333333333333</v>
      </c>
      <c r="T149" s="286">
        <v>-47</v>
      </c>
      <c r="U149" s="286">
        <v>-48</v>
      </c>
      <c r="V149" s="286">
        <v>-36.472583333333297</v>
      </c>
      <c r="W149" s="286">
        <v>-61.231375</v>
      </c>
      <c r="X149" s="286">
        <v>-41.263583333333401</v>
      </c>
      <c r="Y149" s="286">
        <v>-48.781125000000003</v>
      </c>
      <c r="Z149" s="286">
        <v>-44.1935</v>
      </c>
      <c r="AA149" s="287">
        <v>-49.875</v>
      </c>
      <c r="AB149" s="295"/>
      <c r="AC149" s="201"/>
      <c r="AD149" s="201"/>
      <c r="AE149" s="201"/>
      <c r="AF149" s="201"/>
      <c r="AG149" s="201"/>
      <c r="AH149" s="201"/>
      <c r="AI149" s="201"/>
      <c r="AJ149" s="284">
        <v>3</v>
      </c>
      <c r="AK149" s="285">
        <v>-19.2916666666667</v>
      </c>
      <c r="AL149" s="286">
        <v>-25.7916666666667</v>
      </c>
      <c r="AM149" s="286">
        <v>-20</v>
      </c>
      <c r="AN149" s="286">
        <v>-19.4583333333333</v>
      </c>
      <c r="AO149" s="286">
        <v>-25.625</v>
      </c>
      <c r="AP149" s="286">
        <v>-25</v>
      </c>
      <c r="AQ149" s="286">
        <v>-16.6129583333333</v>
      </c>
      <c r="AR149" s="286">
        <v>-31.294916666666701</v>
      </c>
      <c r="AS149" s="286">
        <v>-21.451958333333302</v>
      </c>
      <c r="AT149" s="286">
        <v>-24.929874999999999</v>
      </c>
      <c r="AU149" s="286">
        <v>-22.043125</v>
      </c>
      <c r="AV149" s="287">
        <v>-25.4583333333333</v>
      </c>
      <c r="AW149" s="201"/>
      <c r="AX149" s="201"/>
      <c r="AY149" s="201"/>
      <c r="AZ149" s="201"/>
      <c r="BA149" s="201"/>
      <c r="BB149" s="201"/>
      <c r="BC149" s="201"/>
      <c r="BD149" s="201"/>
      <c r="BE149" s="201"/>
      <c r="BF149" s="201"/>
      <c r="BG149" s="201"/>
      <c r="BH149" s="2"/>
      <c r="BI149" s="2"/>
      <c r="BJ149" s="2"/>
      <c r="BK149" s="2"/>
      <c r="BL149" s="2"/>
      <c r="BM149" s="2"/>
    </row>
    <row r="150" spans="1:65" ht="16.7" customHeight="1">
      <c r="A150" s="284">
        <v>4</v>
      </c>
      <c r="B150" s="285">
        <v>140</v>
      </c>
      <c r="C150" s="286">
        <v>130</v>
      </c>
      <c r="D150" s="286">
        <v>127</v>
      </c>
      <c r="E150" s="286">
        <v>137.666666666667</v>
      </c>
      <c r="F150" s="286">
        <v>125.208333333333</v>
      </c>
      <c r="G150" s="286">
        <v>133.958333333333</v>
      </c>
      <c r="H150" s="286">
        <v>164.74404166666699</v>
      </c>
      <c r="I150" s="286">
        <v>130.32558333333299</v>
      </c>
      <c r="J150" s="286">
        <v>139.21233333333299</v>
      </c>
      <c r="K150" s="286">
        <v>126.406875</v>
      </c>
      <c r="L150" s="286">
        <v>125.625</v>
      </c>
      <c r="M150" s="287">
        <v>119.5</v>
      </c>
      <c r="N150" s="201"/>
      <c r="O150" s="284">
        <v>4</v>
      </c>
      <c r="P150" s="285">
        <v>-39.8333333333333</v>
      </c>
      <c r="Q150" s="286">
        <v>-41.8333333333333</v>
      </c>
      <c r="R150" s="286">
        <v>-36.0416666666667</v>
      </c>
      <c r="S150" s="286">
        <v>-36.9166666666667</v>
      </c>
      <c r="T150" s="286">
        <v>-46.875</v>
      </c>
      <c r="U150" s="286">
        <v>-49</v>
      </c>
      <c r="V150" s="286">
        <v>-36.962333333333298</v>
      </c>
      <c r="W150" s="286">
        <v>-62.532874999999997</v>
      </c>
      <c r="X150" s="286">
        <v>-41.840916666666701</v>
      </c>
      <c r="Y150" s="286">
        <v>-49.150708333333299</v>
      </c>
      <c r="Z150" s="286">
        <v>-44</v>
      </c>
      <c r="AA150" s="287">
        <v>-48.8333333333333</v>
      </c>
      <c r="AB150" s="295"/>
      <c r="AC150" s="201"/>
      <c r="AD150" s="201"/>
      <c r="AE150" s="201"/>
      <c r="AF150" s="201"/>
      <c r="AG150" s="201"/>
      <c r="AH150" s="201"/>
      <c r="AI150" s="201"/>
      <c r="AJ150" s="284">
        <v>4</v>
      </c>
      <c r="AK150" s="285">
        <v>-20</v>
      </c>
      <c r="AL150" s="286">
        <v>-25.8333333333333</v>
      </c>
      <c r="AM150" s="286">
        <v>-20.4583333333333</v>
      </c>
      <c r="AN150" s="286">
        <v>-19.7083333333333</v>
      </c>
      <c r="AO150" s="286">
        <v>-25.7916666666667</v>
      </c>
      <c r="AP150" s="286">
        <v>-25</v>
      </c>
      <c r="AQ150" s="286">
        <v>-17.119624999999999</v>
      </c>
      <c r="AR150" s="286">
        <v>-32.237208333333299</v>
      </c>
      <c r="AS150" s="286">
        <v>-22.086666666666702</v>
      </c>
      <c r="AT150" s="286">
        <v>-25.236291666666698</v>
      </c>
      <c r="AU150" s="286">
        <v>-22</v>
      </c>
      <c r="AV150" s="287">
        <v>-25</v>
      </c>
      <c r="AW150" s="201"/>
      <c r="AX150" s="201"/>
      <c r="AY150" s="201"/>
      <c r="AZ150" s="201"/>
      <c r="BA150" s="201"/>
      <c r="BB150" s="201"/>
      <c r="BC150" s="201"/>
      <c r="BD150" s="201"/>
      <c r="BE150" s="201"/>
      <c r="BF150" s="201"/>
      <c r="BG150" s="201"/>
      <c r="BH150" s="2"/>
      <c r="BI150" s="2"/>
      <c r="BJ150" s="2"/>
      <c r="BK150" s="2"/>
      <c r="BL150" s="2"/>
      <c r="BM150" s="2"/>
    </row>
    <row r="151" spans="1:65" ht="16.7" customHeight="1">
      <c r="A151" s="284">
        <v>5</v>
      </c>
      <c r="B151" s="285">
        <v>140</v>
      </c>
      <c r="C151" s="286">
        <v>129.708333333333</v>
      </c>
      <c r="D151" s="286">
        <v>126</v>
      </c>
      <c r="E151" s="286">
        <v>137.208333333333</v>
      </c>
      <c r="F151" s="286">
        <v>125</v>
      </c>
      <c r="G151" s="286">
        <v>133.083333333333</v>
      </c>
      <c r="H151" s="286">
        <v>161.820291666667</v>
      </c>
      <c r="I151" s="286">
        <v>129.646958333333</v>
      </c>
      <c r="J151" s="286">
        <v>137.36712499999999</v>
      </c>
      <c r="K151" s="286">
        <v>125.57299999999999</v>
      </c>
      <c r="L151" s="286">
        <v>124.708333333333</v>
      </c>
      <c r="M151" s="287">
        <v>119.875</v>
      </c>
      <c r="N151" s="201"/>
      <c r="O151" s="284">
        <v>5</v>
      </c>
      <c r="P151" s="285">
        <v>-41.2083333333333</v>
      </c>
      <c r="Q151" s="286">
        <v>-39.7083333333333</v>
      </c>
      <c r="R151" s="286">
        <v>-35.25</v>
      </c>
      <c r="S151" s="286">
        <v>-37.875</v>
      </c>
      <c r="T151" s="286">
        <v>-46</v>
      </c>
      <c r="U151" s="286">
        <v>-50</v>
      </c>
      <c r="V151" s="286">
        <v>-37.859583333333298</v>
      </c>
      <c r="W151" s="286">
        <v>-63.896875000000001</v>
      </c>
      <c r="X151" s="286">
        <v>-42.3304166666667</v>
      </c>
      <c r="Y151" s="286">
        <v>-49.614958333333298</v>
      </c>
      <c r="Z151" s="286">
        <v>-44.6666666666667</v>
      </c>
      <c r="AA151" s="287">
        <v>-47.5833333333333</v>
      </c>
      <c r="AB151" s="295"/>
      <c r="AC151" s="201"/>
      <c r="AD151" s="201"/>
      <c r="AE151" s="201"/>
      <c r="AF151" s="201"/>
      <c r="AG151" s="201"/>
      <c r="AH151" s="201"/>
      <c r="AI151" s="201"/>
      <c r="AJ151" s="284">
        <v>5</v>
      </c>
      <c r="AK151" s="285">
        <v>-20</v>
      </c>
      <c r="AL151" s="286">
        <v>-24.5416666666667</v>
      </c>
      <c r="AM151" s="286">
        <v>-20.75</v>
      </c>
      <c r="AN151" s="286">
        <v>-20.0416666666667</v>
      </c>
      <c r="AO151" s="286">
        <v>-25.875</v>
      </c>
      <c r="AP151" s="286">
        <v>-25.6666666666667</v>
      </c>
      <c r="AQ151" s="286">
        <v>-17.5572916666667</v>
      </c>
      <c r="AR151" s="286">
        <v>-33.7144166666667</v>
      </c>
      <c r="AS151" s="286">
        <v>-22.542833333333299</v>
      </c>
      <c r="AT151" s="286">
        <v>-25.310874999999999</v>
      </c>
      <c r="AU151" s="286">
        <v>-22</v>
      </c>
      <c r="AV151" s="287">
        <v>-23.7083333333333</v>
      </c>
      <c r="AW151" s="201"/>
      <c r="AX151" s="201"/>
      <c r="AY151" s="201"/>
      <c r="AZ151" s="201"/>
      <c r="BA151" s="201"/>
      <c r="BB151" s="201"/>
      <c r="BC151" s="201"/>
      <c r="BD151" s="201"/>
      <c r="BE151" s="201"/>
      <c r="BF151" s="201"/>
      <c r="BG151" s="201"/>
      <c r="BH151" s="2"/>
      <c r="BI151" s="2"/>
      <c r="BJ151" s="2"/>
      <c r="BK151" s="2"/>
      <c r="BL151" s="2"/>
      <c r="BM151" s="2"/>
    </row>
    <row r="152" spans="1:65" ht="16.7" customHeight="1">
      <c r="A152" s="284">
        <v>6</v>
      </c>
      <c r="B152" s="285">
        <v>139.041666666667</v>
      </c>
      <c r="C152" s="286">
        <v>129</v>
      </c>
      <c r="D152" s="286">
        <v>125.208333333333</v>
      </c>
      <c r="E152" s="286">
        <v>136.708333333333</v>
      </c>
      <c r="F152" s="286">
        <v>124.916666666667</v>
      </c>
      <c r="G152" s="286">
        <v>134.083333333333</v>
      </c>
      <c r="H152" s="286">
        <v>159.606416666667</v>
      </c>
      <c r="I152" s="286">
        <v>131.53583333333299</v>
      </c>
      <c r="J152" s="286">
        <v>136.656791666667</v>
      </c>
      <c r="K152" s="286">
        <v>124.68899999999999</v>
      </c>
      <c r="L152" s="286">
        <v>123.666666666667</v>
      </c>
      <c r="M152" s="287">
        <v>118.125</v>
      </c>
      <c r="N152" s="201"/>
      <c r="O152" s="284">
        <v>6</v>
      </c>
      <c r="P152" s="285">
        <v>-40.2083333333333</v>
      </c>
      <c r="Q152" s="286">
        <v>-36.5416666666667</v>
      </c>
      <c r="R152" s="286">
        <v>-35.4166666666667</v>
      </c>
      <c r="S152" s="286">
        <v>-39.0833333333333</v>
      </c>
      <c r="T152" s="286">
        <v>-46</v>
      </c>
      <c r="U152" s="286">
        <v>-48</v>
      </c>
      <c r="V152" s="286">
        <v>-38.765208333333298</v>
      </c>
      <c r="W152" s="286">
        <v>-65.231875000000002</v>
      </c>
      <c r="X152" s="286">
        <v>-42.817625</v>
      </c>
      <c r="Y152" s="286">
        <v>-50.259749999999997</v>
      </c>
      <c r="Z152" s="286">
        <v>-45</v>
      </c>
      <c r="AA152" s="287">
        <v>-46.9583333333333</v>
      </c>
      <c r="AB152" s="295"/>
      <c r="AC152" s="201"/>
      <c r="AD152" s="201"/>
      <c r="AE152" s="201"/>
      <c r="AF152" s="201"/>
      <c r="AG152" s="201"/>
      <c r="AH152" s="201"/>
      <c r="AI152" s="201"/>
      <c r="AJ152" s="284">
        <v>6</v>
      </c>
      <c r="AK152" s="285">
        <v>-20</v>
      </c>
      <c r="AL152" s="286">
        <v>-23.7916666666667</v>
      </c>
      <c r="AM152" s="286">
        <v>-21.0416666666667</v>
      </c>
      <c r="AN152" s="286">
        <v>-20</v>
      </c>
      <c r="AO152" s="286">
        <v>-26</v>
      </c>
      <c r="AP152" s="286">
        <v>-26</v>
      </c>
      <c r="AQ152" s="286">
        <v>-18.017416666666701</v>
      </c>
      <c r="AR152" s="286">
        <v>-34.720916666666703</v>
      </c>
      <c r="AS152" s="286">
        <v>-22.865166666666699</v>
      </c>
      <c r="AT152" s="286">
        <v>-25.614374999999999</v>
      </c>
      <c r="AU152" s="286">
        <v>-22</v>
      </c>
      <c r="AV152" s="287">
        <v>-23</v>
      </c>
      <c r="AW152" s="201"/>
      <c r="AX152" s="201"/>
      <c r="AY152" s="201"/>
      <c r="AZ152" s="201"/>
      <c r="BA152" s="201"/>
      <c r="BB152" s="201"/>
      <c r="BC152" s="201"/>
      <c r="BD152" s="201"/>
      <c r="BE152" s="201"/>
      <c r="BF152" s="201"/>
      <c r="BG152" s="201"/>
      <c r="BH152" s="2"/>
      <c r="BI152" s="2"/>
      <c r="BJ152" s="2"/>
      <c r="BK152" s="2"/>
      <c r="BL152" s="2"/>
      <c r="BM152" s="2"/>
    </row>
    <row r="153" spans="1:65" ht="16.7" customHeight="1">
      <c r="A153" s="284">
        <v>7</v>
      </c>
      <c r="B153" s="285">
        <v>140.083333333333</v>
      </c>
      <c r="C153" s="286">
        <v>129</v>
      </c>
      <c r="D153" s="286">
        <v>125.083333333333</v>
      </c>
      <c r="E153" s="286">
        <v>137.166666666667</v>
      </c>
      <c r="F153" s="286">
        <v>124</v>
      </c>
      <c r="G153" s="286">
        <v>135.833333333333</v>
      </c>
      <c r="H153" s="286">
        <v>157.66016666666701</v>
      </c>
      <c r="I153" s="286">
        <v>132.88062500000001</v>
      </c>
      <c r="J153" s="286">
        <v>135.585958333333</v>
      </c>
      <c r="K153" s="286">
        <v>124.062416666667</v>
      </c>
      <c r="L153" s="286">
        <v>124.583333333333</v>
      </c>
      <c r="M153" s="287">
        <v>118.375</v>
      </c>
      <c r="N153" s="201"/>
      <c r="O153" s="284">
        <v>7</v>
      </c>
      <c r="P153" s="285">
        <v>-40.25</v>
      </c>
      <c r="Q153" s="286">
        <v>-40</v>
      </c>
      <c r="R153" s="286">
        <v>-37.375</v>
      </c>
      <c r="S153" s="286">
        <v>-40.75</v>
      </c>
      <c r="T153" s="286">
        <v>-45.6666666666667</v>
      </c>
      <c r="U153" s="286">
        <v>-47</v>
      </c>
      <c r="V153" s="286">
        <v>-39.532625000000003</v>
      </c>
      <c r="W153" s="286">
        <v>-66.428333333333299</v>
      </c>
      <c r="X153" s="286">
        <v>-43.4195833333333</v>
      </c>
      <c r="Y153" s="286">
        <v>-50.801083333333303</v>
      </c>
      <c r="Z153" s="286">
        <v>-44</v>
      </c>
      <c r="AA153" s="287">
        <v>-45.5833333333333</v>
      </c>
      <c r="AB153" s="295"/>
      <c r="AC153" s="201"/>
      <c r="AD153" s="201"/>
      <c r="AE153" s="201"/>
      <c r="AF153" s="201"/>
      <c r="AG153" s="201"/>
      <c r="AH153" s="201"/>
      <c r="AI153" s="201"/>
      <c r="AJ153" s="284">
        <v>7</v>
      </c>
      <c r="AK153" s="285">
        <v>-19.625</v>
      </c>
      <c r="AL153" s="286">
        <v>-25.25</v>
      </c>
      <c r="AM153" s="286">
        <v>-21.2916666666667</v>
      </c>
      <c r="AN153" s="286">
        <v>-19.7916666666667</v>
      </c>
      <c r="AO153" s="286">
        <v>-26</v>
      </c>
      <c r="AP153" s="286">
        <v>-25</v>
      </c>
      <c r="AQ153" s="286">
        <v>-18.28275</v>
      </c>
      <c r="AR153" s="286">
        <v>-35.528791666666699</v>
      </c>
      <c r="AS153" s="286">
        <v>-23.283874999999998</v>
      </c>
      <c r="AT153" s="286">
        <v>-26.014458333333302</v>
      </c>
      <c r="AU153" s="286">
        <v>-21.75</v>
      </c>
      <c r="AV153" s="287">
        <v>-22.25</v>
      </c>
      <c r="AW153" s="201"/>
      <c r="AX153" s="201"/>
      <c r="AY153" s="201"/>
      <c r="AZ153" s="201"/>
      <c r="BA153" s="201"/>
      <c r="BB153" s="201"/>
      <c r="BC153" s="201"/>
      <c r="BD153" s="201"/>
      <c r="BE153" s="201"/>
      <c r="BF153" s="201"/>
      <c r="BG153" s="201"/>
      <c r="BH153" s="2"/>
      <c r="BI153" s="2"/>
      <c r="BJ153" s="2"/>
      <c r="BK153" s="2"/>
      <c r="BL153" s="2"/>
      <c r="BM153" s="2"/>
    </row>
    <row r="154" spans="1:65" ht="16.7" customHeight="1">
      <c r="A154" s="284">
        <v>8</v>
      </c>
      <c r="B154" s="285">
        <v>148.208333333333</v>
      </c>
      <c r="C154" s="286">
        <v>129</v>
      </c>
      <c r="D154" s="286">
        <v>125.791666666667</v>
      </c>
      <c r="E154" s="286">
        <v>138.583333333333</v>
      </c>
      <c r="F154" s="286">
        <v>125.083333333333</v>
      </c>
      <c r="G154" s="286">
        <v>134.5</v>
      </c>
      <c r="H154" s="286">
        <v>155.7175</v>
      </c>
      <c r="I154" s="286">
        <v>130.66137499999999</v>
      </c>
      <c r="J154" s="286">
        <v>134.42816666666701</v>
      </c>
      <c r="K154" s="286">
        <v>124.009</v>
      </c>
      <c r="L154" s="286">
        <v>124</v>
      </c>
      <c r="M154" s="287">
        <v>118.875</v>
      </c>
      <c r="N154" s="201"/>
      <c r="O154" s="284">
        <v>8</v>
      </c>
      <c r="P154" s="285">
        <v>-41.4583333333333</v>
      </c>
      <c r="Q154" s="286">
        <v>-42.5</v>
      </c>
      <c r="R154" s="286">
        <v>-37.9166666666667</v>
      </c>
      <c r="S154" s="286">
        <v>-40.1666666666667</v>
      </c>
      <c r="T154" s="286">
        <v>-45</v>
      </c>
      <c r="U154" s="286">
        <v>-46.125</v>
      </c>
      <c r="V154" s="286">
        <v>-40.221499999999999</v>
      </c>
      <c r="W154" s="286">
        <v>-67.197083333333296</v>
      </c>
      <c r="X154" s="286">
        <v>-44.1650833333333</v>
      </c>
      <c r="Y154" s="286">
        <v>-50.863</v>
      </c>
      <c r="Z154" s="286">
        <v>-44</v>
      </c>
      <c r="AA154" s="287">
        <v>-44</v>
      </c>
      <c r="AB154" s="295"/>
      <c r="AC154" s="201"/>
      <c r="AD154" s="201"/>
      <c r="AE154" s="201"/>
      <c r="AF154" s="201"/>
      <c r="AG154" s="201"/>
      <c r="AH154" s="201"/>
      <c r="AI154" s="201"/>
      <c r="AJ154" s="284">
        <v>8</v>
      </c>
      <c r="AK154" s="285">
        <v>-17.4583333333333</v>
      </c>
      <c r="AL154" s="286">
        <v>-25</v>
      </c>
      <c r="AM154" s="286">
        <v>-20.4166666666667</v>
      </c>
      <c r="AN154" s="286">
        <v>-18.7916666666667</v>
      </c>
      <c r="AO154" s="286">
        <v>-25.7083333333333</v>
      </c>
      <c r="AP154" s="286">
        <v>-25</v>
      </c>
      <c r="AQ154" s="286">
        <v>-18.795666666666701</v>
      </c>
      <c r="AR154" s="286">
        <v>-36.250958333333301</v>
      </c>
      <c r="AS154" s="286">
        <v>-23.662749999999999</v>
      </c>
      <c r="AT154" s="286">
        <v>-25.824291666666699</v>
      </c>
      <c r="AU154" s="286">
        <v>-21</v>
      </c>
      <c r="AV154" s="287">
        <v>-21.875</v>
      </c>
      <c r="AW154" s="201"/>
      <c r="AX154" s="201"/>
      <c r="AY154" s="201"/>
      <c r="AZ154" s="201"/>
      <c r="BA154" s="201"/>
      <c r="BB154" s="201"/>
      <c r="BC154" s="201"/>
      <c r="BD154" s="201"/>
      <c r="BE154" s="201"/>
      <c r="BF154" s="201"/>
      <c r="BG154" s="201"/>
      <c r="BH154" s="2"/>
      <c r="BI154" s="2"/>
      <c r="BJ154" s="2"/>
      <c r="BK154" s="2"/>
      <c r="BL154" s="2"/>
      <c r="BM154" s="2"/>
    </row>
    <row r="155" spans="1:65" ht="16.7" customHeight="1">
      <c r="A155" s="284">
        <v>9</v>
      </c>
      <c r="B155" s="285">
        <v>151.833333333333</v>
      </c>
      <c r="C155" s="286">
        <v>129</v>
      </c>
      <c r="D155" s="286">
        <v>126.291666666667</v>
      </c>
      <c r="E155" s="286">
        <v>137.791666666667</v>
      </c>
      <c r="F155" s="286">
        <v>125.75</v>
      </c>
      <c r="G155" s="286">
        <v>138.041666666667</v>
      </c>
      <c r="H155" s="286">
        <v>153.44070833333299</v>
      </c>
      <c r="I155" s="286">
        <v>127.315583333333</v>
      </c>
      <c r="J155" s="286">
        <v>134.066458333333</v>
      </c>
      <c r="K155" s="286">
        <v>124.15362500000001</v>
      </c>
      <c r="L155" s="286">
        <v>123.791666666667</v>
      </c>
      <c r="M155" s="287">
        <v>118.416666666667</v>
      </c>
      <c r="N155" s="201"/>
      <c r="O155" s="284">
        <v>9</v>
      </c>
      <c r="P155" s="285">
        <v>-40.3333333333333</v>
      </c>
      <c r="Q155" s="286">
        <v>-41.625</v>
      </c>
      <c r="R155" s="286">
        <v>-38.125</v>
      </c>
      <c r="S155" s="286">
        <v>-38.4583333333333</v>
      </c>
      <c r="T155" s="286">
        <v>-44.75</v>
      </c>
      <c r="U155" s="286">
        <v>-45.375</v>
      </c>
      <c r="V155" s="286">
        <v>-41.0840416666667</v>
      </c>
      <c r="W155" s="286">
        <v>-67.885249999999999</v>
      </c>
      <c r="X155" s="286">
        <v>-44.505499999999998</v>
      </c>
      <c r="Y155" s="286">
        <v>-50.222208333333299</v>
      </c>
      <c r="Z155" s="286">
        <v>-44</v>
      </c>
      <c r="AA155" s="287">
        <v>-43.0416666666667</v>
      </c>
      <c r="AB155" s="295"/>
      <c r="AC155" s="201"/>
      <c r="AD155" s="201"/>
      <c r="AE155" s="201"/>
      <c r="AF155" s="201"/>
      <c r="AG155" s="201"/>
      <c r="AH155" s="201"/>
      <c r="AI155" s="201"/>
      <c r="AJ155" s="284">
        <v>9</v>
      </c>
      <c r="AK155" s="285">
        <v>-17</v>
      </c>
      <c r="AL155" s="286">
        <v>-25.2083333333333</v>
      </c>
      <c r="AM155" s="286">
        <v>-20.6666666666667</v>
      </c>
      <c r="AN155" s="286">
        <v>-18.7916666666667</v>
      </c>
      <c r="AO155" s="286">
        <v>-25.4583333333333</v>
      </c>
      <c r="AP155" s="286">
        <v>-23.8333333333333</v>
      </c>
      <c r="AQ155" s="286">
        <v>-19.363208333333301</v>
      </c>
      <c r="AR155" s="286">
        <v>-36.702166666666699</v>
      </c>
      <c r="AS155" s="286">
        <v>-23.759</v>
      </c>
      <c r="AT155" s="286">
        <v>-25.0980833333333</v>
      </c>
      <c r="AU155" s="286">
        <v>-21.2916666666667</v>
      </c>
      <c r="AV155" s="287">
        <v>-21.9166666666667</v>
      </c>
      <c r="AW155" s="201"/>
      <c r="AX155" s="201"/>
      <c r="AY155" s="201"/>
      <c r="AZ155" s="201"/>
      <c r="BA155" s="201"/>
      <c r="BB155" s="201"/>
      <c r="BC155" s="201"/>
      <c r="BD155" s="201"/>
      <c r="BE155" s="201"/>
      <c r="BF155" s="201"/>
      <c r="BG155" s="201"/>
      <c r="BH155" s="2"/>
      <c r="BI155" s="2"/>
      <c r="BJ155" s="2"/>
      <c r="BK155" s="2"/>
      <c r="BL155" s="2"/>
      <c r="BM155" s="2"/>
    </row>
    <row r="156" spans="1:65" ht="16.7" customHeight="1">
      <c r="A156" s="284">
        <v>10</v>
      </c>
      <c r="B156" s="285">
        <v>159.25</v>
      </c>
      <c r="C156" s="286">
        <v>129</v>
      </c>
      <c r="D156" s="286">
        <v>126.416666666667</v>
      </c>
      <c r="E156" s="286">
        <v>136.541666666667</v>
      </c>
      <c r="F156" s="286">
        <v>127.75</v>
      </c>
      <c r="G156" s="286">
        <v>148.583333333333</v>
      </c>
      <c r="H156" s="286">
        <v>151.38808333333299</v>
      </c>
      <c r="I156" s="286">
        <v>126.102083333333</v>
      </c>
      <c r="J156" s="286">
        <v>133.89654166666699</v>
      </c>
      <c r="K156" s="286">
        <v>125.989416666667</v>
      </c>
      <c r="L156" s="286">
        <v>123</v>
      </c>
      <c r="M156" s="287">
        <v>119.666666666667</v>
      </c>
      <c r="N156" s="201"/>
      <c r="O156" s="284">
        <v>10</v>
      </c>
      <c r="P156" s="285">
        <v>-35.4583333333333</v>
      </c>
      <c r="Q156" s="286">
        <v>-41.2083333333333</v>
      </c>
      <c r="R156" s="286">
        <v>-40.25</v>
      </c>
      <c r="S156" s="286">
        <v>-38.875</v>
      </c>
      <c r="T156" s="286">
        <v>-44</v>
      </c>
      <c r="U156" s="286">
        <v>-44.7083333333333</v>
      </c>
      <c r="V156" s="286">
        <v>-41.791375000000002</v>
      </c>
      <c r="W156" s="286">
        <v>-68.205791666666698</v>
      </c>
      <c r="X156" s="286">
        <v>-44.092833333333303</v>
      </c>
      <c r="Y156" s="286">
        <v>-47.9524166666667</v>
      </c>
      <c r="Z156" s="286">
        <v>-44.7083333333333</v>
      </c>
      <c r="AA156" s="287">
        <v>-42.1666666666667</v>
      </c>
      <c r="AB156" s="295"/>
      <c r="AC156" s="201"/>
      <c r="AD156" s="201"/>
      <c r="AE156" s="201"/>
      <c r="AF156" s="201"/>
      <c r="AG156" s="201"/>
      <c r="AH156" s="201"/>
      <c r="AI156" s="201"/>
      <c r="AJ156" s="284">
        <v>10</v>
      </c>
      <c r="AK156" s="285">
        <v>-15.5416666666667</v>
      </c>
      <c r="AL156" s="286">
        <v>-25.4583333333333</v>
      </c>
      <c r="AM156" s="286">
        <v>-20.4583333333333</v>
      </c>
      <c r="AN156" s="286">
        <v>-19.625</v>
      </c>
      <c r="AO156" s="286">
        <v>-24.8333333333333</v>
      </c>
      <c r="AP156" s="286">
        <v>-21.375</v>
      </c>
      <c r="AQ156" s="286">
        <v>-19.7745833333333</v>
      </c>
      <c r="AR156" s="286">
        <v>-37.353791666666702</v>
      </c>
      <c r="AS156" s="286">
        <v>-23.9062916666667</v>
      </c>
      <c r="AT156" s="286">
        <v>-23.2075833333333</v>
      </c>
      <c r="AU156" s="286">
        <v>-21.4166666666667</v>
      </c>
      <c r="AV156" s="287">
        <v>-21</v>
      </c>
      <c r="AW156" s="201"/>
      <c r="AX156" s="201"/>
      <c r="AY156" s="201"/>
      <c r="AZ156" s="201"/>
      <c r="BA156" s="201"/>
      <c r="BB156" s="201"/>
      <c r="BC156" s="201"/>
      <c r="BD156" s="201"/>
      <c r="BE156" s="201"/>
      <c r="BF156" s="201"/>
      <c r="BG156" s="201"/>
      <c r="BH156" s="2"/>
      <c r="BI156" s="2"/>
      <c r="BJ156" s="2"/>
      <c r="BK156" s="2"/>
      <c r="BL156" s="2"/>
      <c r="BM156" s="2"/>
    </row>
    <row r="157" spans="1:65" ht="16.7" customHeight="1">
      <c r="A157" s="284">
        <v>11</v>
      </c>
      <c r="B157" s="285">
        <v>167.166666666667</v>
      </c>
      <c r="C157" s="286">
        <v>129</v>
      </c>
      <c r="D157" s="286">
        <v>127</v>
      </c>
      <c r="E157" s="286">
        <v>136.333333333333</v>
      </c>
      <c r="F157" s="286">
        <v>129.916666666667</v>
      </c>
      <c r="G157" s="286">
        <v>145.75</v>
      </c>
      <c r="H157" s="286">
        <v>149.48412500000001</v>
      </c>
      <c r="I157" s="286">
        <v>133.11454166666701</v>
      </c>
      <c r="J157" s="286">
        <v>133.65958333333299</v>
      </c>
      <c r="K157" s="286">
        <v>126.304416666667</v>
      </c>
      <c r="L157" s="286">
        <v>123.375</v>
      </c>
      <c r="M157" s="287">
        <v>119</v>
      </c>
      <c r="N157" s="201"/>
      <c r="O157" s="284">
        <v>11</v>
      </c>
      <c r="P157" s="285">
        <v>-34.2916666666667</v>
      </c>
      <c r="Q157" s="286">
        <v>-40.9583333333333</v>
      </c>
      <c r="R157" s="286">
        <v>-38.0833333333333</v>
      </c>
      <c r="S157" s="286">
        <v>-44.6666666666667</v>
      </c>
      <c r="T157" s="286">
        <v>-43.9166666666667</v>
      </c>
      <c r="U157" s="286">
        <v>-40.9166666666667</v>
      </c>
      <c r="V157" s="286">
        <v>-42.646833333333298</v>
      </c>
      <c r="W157" s="286">
        <v>-68.998916666666702</v>
      </c>
      <c r="X157" s="286">
        <v>-44.732708333333299</v>
      </c>
      <c r="Y157" s="286">
        <v>-45.749916666666699</v>
      </c>
      <c r="Z157" s="286">
        <v>-44.5416666666667</v>
      </c>
      <c r="AA157" s="287">
        <v>-42</v>
      </c>
      <c r="AB157" s="295"/>
      <c r="AC157" s="309"/>
      <c r="AD157" s="201"/>
      <c r="AE157" s="201"/>
      <c r="AF157" s="201"/>
      <c r="AG157" s="201"/>
      <c r="AH157" s="201"/>
      <c r="AI157" s="201"/>
      <c r="AJ157" s="284">
        <v>11</v>
      </c>
      <c r="AK157" s="285">
        <v>-15.375</v>
      </c>
      <c r="AL157" s="286">
        <v>-24.9166666666667</v>
      </c>
      <c r="AM157" s="286">
        <v>-20.7083333333333</v>
      </c>
      <c r="AN157" s="286">
        <v>-19.9583333333333</v>
      </c>
      <c r="AO157" s="286">
        <v>-24</v>
      </c>
      <c r="AP157" s="286">
        <v>-21.75</v>
      </c>
      <c r="AQ157" s="286">
        <v>-20.479458333333302</v>
      </c>
      <c r="AR157" s="286">
        <v>-37.772708333333298</v>
      </c>
      <c r="AS157" s="286">
        <v>-24.2663333333333</v>
      </c>
      <c r="AT157" s="286">
        <v>-21.8720416666667</v>
      </c>
      <c r="AU157" s="286">
        <v>-22</v>
      </c>
      <c r="AV157" s="287">
        <v>-21</v>
      </c>
      <c r="AW157" s="201"/>
      <c r="AX157" s="201"/>
      <c r="AY157" s="201"/>
      <c r="AZ157" s="201"/>
      <c r="BA157" s="201"/>
      <c r="BB157" s="201"/>
      <c r="BC157" s="201"/>
      <c r="BD157" s="201"/>
      <c r="BE157" s="201"/>
      <c r="BF157" s="201"/>
      <c r="BG157" s="201"/>
      <c r="BH157" s="2"/>
      <c r="BI157" s="2"/>
      <c r="BJ157" s="2"/>
      <c r="BK157" s="2"/>
      <c r="BL157" s="2"/>
      <c r="BM157" s="2"/>
    </row>
    <row r="158" spans="1:65" ht="16.7" customHeight="1">
      <c r="A158" s="284">
        <v>12</v>
      </c>
      <c r="B158" s="285">
        <v>162.291666666667</v>
      </c>
      <c r="C158" s="286">
        <v>129</v>
      </c>
      <c r="D158" s="286">
        <v>126.875</v>
      </c>
      <c r="E158" s="286">
        <v>136.416666666667</v>
      </c>
      <c r="F158" s="286">
        <v>129.416666666667</v>
      </c>
      <c r="G158" s="286">
        <v>145.208333333333</v>
      </c>
      <c r="H158" s="286">
        <v>147.60491666666701</v>
      </c>
      <c r="I158" s="286">
        <v>137.472375</v>
      </c>
      <c r="J158" s="286">
        <v>132.904666666667</v>
      </c>
      <c r="K158" s="286">
        <v>124.73570833333299</v>
      </c>
      <c r="L158" s="286">
        <v>123.083333333333</v>
      </c>
      <c r="M158" s="287">
        <v>119</v>
      </c>
      <c r="N158" s="201"/>
      <c r="O158" s="284">
        <v>12</v>
      </c>
      <c r="P158" s="285">
        <v>-35.1666666666667</v>
      </c>
      <c r="Q158" s="286">
        <v>-39.75</v>
      </c>
      <c r="R158" s="286">
        <v>-37.1666666666667</v>
      </c>
      <c r="S158" s="286">
        <v>-43.9583333333333</v>
      </c>
      <c r="T158" s="286">
        <v>-43.1666666666667</v>
      </c>
      <c r="U158" s="286">
        <v>-40.9583333333333</v>
      </c>
      <c r="V158" s="286">
        <v>-43.442666666666703</v>
      </c>
      <c r="W158" s="286">
        <v>-61.0885416666667</v>
      </c>
      <c r="X158" s="286">
        <v>-45.336916666666703</v>
      </c>
      <c r="Y158" s="286">
        <v>-45.858208333333302</v>
      </c>
      <c r="Z158" s="286">
        <v>-44</v>
      </c>
      <c r="AA158" s="287">
        <v>-42</v>
      </c>
      <c r="AB158" s="295"/>
      <c r="AC158" s="201"/>
      <c r="AD158" s="201"/>
      <c r="AE158" s="201"/>
      <c r="AF158" s="201"/>
      <c r="AG158" s="201"/>
      <c r="AH158" s="201"/>
      <c r="AI158" s="201"/>
      <c r="AJ158" s="284">
        <v>12</v>
      </c>
      <c r="AK158" s="285">
        <v>-16</v>
      </c>
      <c r="AL158" s="286">
        <v>-24</v>
      </c>
      <c r="AM158" s="286">
        <v>-21</v>
      </c>
      <c r="AN158" s="286">
        <v>-20.375</v>
      </c>
      <c r="AO158" s="286">
        <v>-24</v>
      </c>
      <c r="AP158" s="286">
        <v>-21.3333333333333</v>
      </c>
      <c r="AQ158" s="286">
        <v>-20.955458333333301</v>
      </c>
      <c r="AR158" s="286">
        <v>-34.596125000000001</v>
      </c>
      <c r="AS158" s="286">
        <v>-24.469249999999999</v>
      </c>
      <c r="AT158" s="286">
        <v>-22.1340416666667</v>
      </c>
      <c r="AU158" s="286">
        <v>-21.7083333333333</v>
      </c>
      <c r="AV158" s="287">
        <v>-21</v>
      </c>
      <c r="AW158" s="201"/>
      <c r="AX158" s="201"/>
      <c r="AY158" s="201"/>
      <c r="AZ158" s="201"/>
      <c r="BA158" s="201"/>
      <c r="BB158" s="201"/>
      <c r="BC158" s="201"/>
      <c r="BD158" s="201"/>
      <c r="BE158" s="201"/>
      <c r="BF158" s="201"/>
      <c r="BG158" s="201"/>
      <c r="BH158" s="2"/>
      <c r="BI158" s="2"/>
      <c r="BJ158" s="2"/>
      <c r="BK158" s="2"/>
      <c r="BL158" s="2"/>
      <c r="BM158" s="2"/>
    </row>
    <row r="159" spans="1:65" ht="16.7" customHeight="1">
      <c r="A159" s="284">
        <v>13</v>
      </c>
      <c r="B159" s="285">
        <v>157.791666666667</v>
      </c>
      <c r="C159" s="286">
        <v>129</v>
      </c>
      <c r="D159" s="286">
        <v>126.916666666667</v>
      </c>
      <c r="E159" s="286">
        <v>136.875</v>
      </c>
      <c r="F159" s="286">
        <v>136.375</v>
      </c>
      <c r="G159" s="286">
        <v>163.416666666667</v>
      </c>
      <c r="H159" s="286">
        <v>146.59287499999999</v>
      </c>
      <c r="I159" s="286">
        <v>131.72333333333299</v>
      </c>
      <c r="J159" s="286">
        <v>132.09687500000001</v>
      </c>
      <c r="K159" s="286">
        <v>128.401833333333</v>
      </c>
      <c r="L159" s="286">
        <v>122.5</v>
      </c>
      <c r="M159" s="287">
        <v>123.708333333333</v>
      </c>
      <c r="N159" s="201"/>
      <c r="O159" s="284">
        <v>13</v>
      </c>
      <c r="P159" s="285">
        <v>-33.125</v>
      </c>
      <c r="Q159" s="286">
        <v>-38.375</v>
      </c>
      <c r="R159" s="286">
        <v>-39</v>
      </c>
      <c r="S159" s="286">
        <v>-42.1666666666667</v>
      </c>
      <c r="T159" s="286">
        <v>-45.3333333333333</v>
      </c>
      <c r="U159" s="286">
        <v>-36</v>
      </c>
      <c r="V159" s="286">
        <v>-44.216041666666698</v>
      </c>
      <c r="W159" s="286">
        <v>-57.5602083333333</v>
      </c>
      <c r="X159" s="286">
        <v>-45.875208333333298</v>
      </c>
      <c r="Y159" s="286">
        <v>-43.555374999999998</v>
      </c>
      <c r="Z159" s="286">
        <v>-44.1666666666667</v>
      </c>
      <c r="AA159" s="287">
        <v>-40.5833333333333</v>
      </c>
      <c r="AB159" s="295"/>
      <c r="AC159" s="201"/>
      <c r="AD159" s="201"/>
      <c r="AE159" s="201"/>
      <c r="AF159" s="201"/>
      <c r="AG159" s="201"/>
      <c r="AH159" s="201"/>
      <c r="AI159" s="201"/>
      <c r="AJ159" s="284">
        <v>13</v>
      </c>
      <c r="AK159" s="285">
        <v>-16.5416666666667</v>
      </c>
      <c r="AL159" s="286">
        <v>-22.625</v>
      </c>
      <c r="AM159" s="286">
        <v>-21.0416666666667</v>
      </c>
      <c r="AN159" s="286">
        <v>-20.7083333333333</v>
      </c>
      <c r="AO159" s="286">
        <v>-21.5416666666667</v>
      </c>
      <c r="AP159" s="286">
        <v>-15.9166666666667</v>
      </c>
      <c r="AQ159" s="286">
        <v>-21.663333333333298</v>
      </c>
      <c r="AR159" s="286">
        <v>-35.769125000000003</v>
      </c>
      <c r="AS159" s="286">
        <v>-24.6667083333333</v>
      </c>
      <c r="AT159" s="286">
        <v>-20.71875</v>
      </c>
      <c r="AU159" s="286">
        <v>-21.875</v>
      </c>
      <c r="AV159" s="287">
        <v>-19.9583333333333</v>
      </c>
      <c r="AW159" s="201"/>
      <c r="AX159" s="201"/>
      <c r="AY159" s="201"/>
      <c r="AZ159" s="201"/>
      <c r="BA159" s="201"/>
      <c r="BB159" s="201"/>
      <c r="BC159" s="201"/>
      <c r="BD159" s="201"/>
      <c r="BE159" s="201"/>
      <c r="BF159" s="201"/>
      <c r="BG159" s="201"/>
      <c r="BH159" s="2"/>
      <c r="BI159" s="2"/>
      <c r="BJ159" s="2"/>
      <c r="BK159" s="2"/>
      <c r="BL159" s="2"/>
      <c r="BM159" s="2"/>
    </row>
    <row r="160" spans="1:65" ht="16.7" customHeight="1">
      <c r="A160" s="284">
        <v>14</v>
      </c>
      <c r="B160" s="285">
        <v>154.875</v>
      </c>
      <c r="C160" s="286">
        <v>129.166666666667</v>
      </c>
      <c r="D160" s="286">
        <v>127.625</v>
      </c>
      <c r="E160" s="286">
        <v>137.375</v>
      </c>
      <c r="F160" s="286">
        <v>148.166666666667</v>
      </c>
      <c r="G160" s="286">
        <v>159.916666666667</v>
      </c>
      <c r="H160" s="286">
        <v>145.63512499999999</v>
      </c>
      <c r="I160" s="286">
        <v>129.22812500000001</v>
      </c>
      <c r="J160" s="286">
        <v>131.39237499999999</v>
      </c>
      <c r="K160" s="286">
        <v>127.64937500000001</v>
      </c>
      <c r="L160" s="286">
        <v>122</v>
      </c>
      <c r="M160" s="287">
        <v>130.583333333333</v>
      </c>
      <c r="N160" s="201"/>
      <c r="O160" s="284">
        <v>14</v>
      </c>
      <c r="P160" s="285">
        <v>-30.6666666666667</v>
      </c>
      <c r="Q160" s="286">
        <v>-37.8333333333333</v>
      </c>
      <c r="R160" s="286">
        <v>-37.875</v>
      </c>
      <c r="S160" s="286">
        <v>-43.7916666666667</v>
      </c>
      <c r="T160" s="286">
        <v>-45.875</v>
      </c>
      <c r="U160" s="286">
        <v>-40.875</v>
      </c>
      <c r="V160" s="286">
        <v>-44.925291666666702</v>
      </c>
      <c r="W160" s="286">
        <v>-58.778666666666702</v>
      </c>
      <c r="X160" s="286">
        <v>-46.599625000000003</v>
      </c>
      <c r="Y160" s="286">
        <v>-43.431958333333299</v>
      </c>
      <c r="Z160" s="286">
        <v>-45</v>
      </c>
      <c r="AA160" s="287">
        <v>-39.9583333333333</v>
      </c>
      <c r="AB160" s="295"/>
      <c r="AC160" s="201"/>
      <c r="AD160" s="201"/>
      <c r="AE160" s="201"/>
      <c r="AF160" s="201"/>
      <c r="AG160" s="201"/>
      <c r="AH160" s="201"/>
      <c r="AI160" s="201"/>
      <c r="AJ160" s="284">
        <v>14</v>
      </c>
      <c r="AK160" s="285">
        <v>-17.7083333333333</v>
      </c>
      <c r="AL160" s="286">
        <v>-21.9583333333333</v>
      </c>
      <c r="AM160" s="286">
        <v>-21.2083333333333</v>
      </c>
      <c r="AN160" s="286">
        <v>-20.25</v>
      </c>
      <c r="AO160" s="286">
        <v>-19.5</v>
      </c>
      <c r="AP160" s="286">
        <v>-16.75</v>
      </c>
      <c r="AQ160" s="286">
        <v>-21.989791666666701</v>
      </c>
      <c r="AR160" s="286">
        <v>-35.648708333333303</v>
      </c>
      <c r="AS160" s="286">
        <v>-24.956375000000001</v>
      </c>
      <c r="AT160" s="286">
        <v>-20.367374999999999</v>
      </c>
      <c r="AU160" s="286">
        <v>-21.9166666666667</v>
      </c>
      <c r="AV160" s="287">
        <v>-18.375</v>
      </c>
      <c r="AW160" s="201"/>
      <c r="AX160" s="201"/>
      <c r="AY160" s="201"/>
      <c r="AZ160" s="201"/>
      <c r="BA160" s="201"/>
      <c r="BB160" s="201"/>
      <c r="BC160" s="201"/>
      <c r="BD160" s="201"/>
      <c r="BE160" s="201"/>
      <c r="BF160" s="201"/>
      <c r="BG160" s="201"/>
      <c r="BH160" s="2"/>
      <c r="BI160" s="2"/>
      <c r="BJ160" s="2"/>
      <c r="BK160" s="2"/>
      <c r="BL160" s="2"/>
      <c r="BM160" s="2"/>
    </row>
    <row r="161" spans="1:65" ht="16.7" customHeight="1">
      <c r="A161" s="284">
        <v>15</v>
      </c>
      <c r="B161" s="285">
        <v>151.083333333333</v>
      </c>
      <c r="C161" s="286">
        <v>129</v>
      </c>
      <c r="D161" s="286">
        <v>128.125</v>
      </c>
      <c r="E161" s="286">
        <v>137.083333333333</v>
      </c>
      <c r="F161" s="286">
        <v>142.833333333333</v>
      </c>
      <c r="G161" s="286">
        <v>154.041666666667</v>
      </c>
      <c r="H161" s="286">
        <v>145.33408333333301</v>
      </c>
      <c r="I161" s="286">
        <v>129.169958333333</v>
      </c>
      <c r="J161" s="286">
        <v>130.69974999999999</v>
      </c>
      <c r="K161" s="286">
        <v>126.41737500000001</v>
      </c>
      <c r="L161" s="286">
        <v>121.458333333333</v>
      </c>
      <c r="M161" s="287">
        <v>129.833333333333</v>
      </c>
      <c r="N161" s="201"/>
      <c r="O161" s="284">
        <v>15</v>
      </c>
      <c r="P161" s="285">
        <v>-29.5</v>
      </c>
      <c r="Q161" s="286">
        <v>-37.9583333333333</v>
      </c>
      <c r="R161" s="286">
        <v>-34.5416666666667</v>
      </c>
      <c r="S161" s="286">
        <v>-42</v>
      </c>
      <c r="T161" s="286">
        <v>-44.5416666666667</v>
      </c>
      <c r="U161" s="286">
        <v>-40.4583333333333</v>
      </c>
      <c r="V161" s="286">
        <v>-44.3027916666667</v>
      </c>
      <c r="W161" s="286">
        <v>-58.262291666666698</v>
      </c>
      <c r="X161" s="286">
        <v>-47.215375000000002</v>
      </c>
      <c r="Y161" s="286">
        <v>-43.598291666666697</v>
      </c>
      <c r="Z161" s="286">
        <v>-45</v>
      </c>
      <c r="AA161" s="287">
        <v>-40.7916666666667</v>
      </c>
      <c r="AB161" s="295"/>
      <c r="AC161" s="201"/>
      <c r="AD161" s="201"/>
      <c r="AE161" s="201"/>
      <c r="AF161" s="201"/>
      <c r="AG161" s="201"/>
      <c r="AH161" s="201"/>
      <c r="AI161" s="201"/>
      <c r="AJ161" s="284">
        <v>15</v>
      </c>
      <c r="AK161" s="285">
        <v>-19.1666666666667</v>
      </c>
      <c r="AL161" s="286">
        <v>-22.0833333333333</v>
      </c>
      <c r="AM161" s="286">
        <v>-18.3333333333333</v>
      </c>
      <c r="AN161" s="286">
        <v>-20.5416666666667</v>
      </c>
      <c r="AO161" s="286">
        <v>-20.7083333333333</v>
      </c>
      <c r="AP161" s="286">
        <v>-17.6666666666667</v>
      </c>
      <c r="AQ161" s="286">
        <v>-22.422958333333298</v>
      </c>
      <c r="AR161" s="286">
        <v>-35.674541666666698</v>
      </c>
      <c r="AS161" s="286">
        <v>-25.3215416666667</v>
      </c>
      <c r="AT161" s="286">
        <v>-20.687166666666698</v>
      </c>
      <c r="AU161" s="286">
        <v>-22</v>
      </c>
      <c r="AV161" s="287">
        <v>-18.875</v>
      </c>
      <c r="AW161" s="201"/>
      <c r="AX161" s="201"/>
      <c r="AY161" s="201"/>
      <c r="AZ161" s="201"/>
      <c r="BA161" s="201"/>
      <c r="BB161" s="201"/>
      <c r="BC161" s="201"/>
      <c r="BD161" s="201"/>
      <c r="BE161" s="201"/>
      <c r="BF161" s="201"/>
      <c r="BG161" s="201"/>
      <c r="BH161" s="2"/>
      <c r="BI161" s="2"/>
      <c r="BJ161" s="2"/>
      <c r="BK161" s="2"/>
      <c r="BL161" s="2"/>
      <c r="BM161" s="2"/>
    </row>
    <row r="162" spans="1:65" ht="16.7" customHeight="1">
      <c r="A162" s="284">
        <v>16</v>
      </c>
      <c r="B162" s="285">
        <v>149.333333333333</v>
      </c>
      <c r="C162" s="286">
        <v>128.75</v>
      </c>
      <c r="D162" s="286">
        <v>129</v>
      </c>
      <c r="E162" s="286">
        <v>136.791666666667</v>
      </c>
      <c r="F162" s="286">
        <v>140.833333333333</v>
      </c>
      <c r="G162" s="286">
        <v>150.583333333333</v>
      </c>
      <c r="H162" s="286">
        <v>145.48287500000001</v>
      </c>
      <c r="I162" s="286">
        <v>129.22091666666699</v>
      </c>
      <c r="J162" s="286">
        <v>130.33066666666701</v>
      </c>
      <c r="K162" s="286">
        <v>125.429458333333</v>
      </c>
      <c r="L162" s="286">
        <v>120.916666666667</v>
      </c>
      <c r="M162" s="287">
        <v>129.125</v>
      </c>
      <c r="N162" s="201"/>
      <c r="O162" s="284">
        <v>16</v>
      </c>
      <c r="P162" s="285">
        <v>-31.1666666666667</v>
      </c>
      <c r="Q162" s="286">
        <v>-37.6666666666667</v>
      </c>
      <c r="R162" s="286">
        <v>-32.4166666666667</v>
      </c>
      <c r="S162" s="286">
        <v>-44.4583333333333</v>
      </c>
      <c r="T162" s="286">
        <v>-42.9166666666667</v>
      </c>
      <c r="U162" s="286">
        <v>-38.5416666666667</v>
      </c>
      <c r="V162" s="286">
        <v>-42.351833333333303</v>
      </c>
      <c r="W162" s="286">
        <v>-57.360416666666701</v>
      </c>
      <c r="X162" s="286">
        <v>-47.729416666666701</v>
      </c>
      <c r="Y162" s="286">
        <v>-44.159125000000003</v>
      </c>
      <c r="Z162" s="286">
        <v>-45</v>
      </c>
      <c r="AA162" s="287">
        <v>-41</v>
      </c>
      <c r="AB162" s="295"/>
      <c r="AC162" s="201"/>
      <c r="AD162" s="201"/>
      <c r="AE162" s="201"/>
      <c r="AF162" s="201"/>
      <c r="AG162" s="201"/>
      <c r="AH162" s="201"/>
      <c r="AI162" s="201"/>
      <c r="AJ162" s="284">
        <v>16</v>
      </c>
      <c r="AK162" s="285">
        <v>-20.25</v>
      </c>
      <c r="AL162" s="286">
        <v>-21.5833333333333</v>
      </c>
      <c r="AM162" s="286">
        <v>-19</v>
      </c>
      <c r="AN162" s="286">
        <v>-21</v>
      </c>
      <c r="AO162" s="286">
        <v>-21.125</v>
      </c>
      <c r="AP162" s="286">
        <v>-18.125</v>
      </c>
      <c r="AQ162" s="286">
        <v>-20</v>
      </c>
      <c r="AR162" s="286">
        <v>-35.401958333333297</v>
      </c>
      <c r="AS162" s="286">
        <v>-25.693083333333298</v>
      </c>
      <c r="AT162" s="286">
        <v>-21.1204583333333</v>
      </c>
      <c r="AU162" s="286">
        <v>-22</v>
      </c>
      <c r="AV162" s="287">
        <v>-19</v>
      </c>
      <c r="AW162" s="201"/>
      <c r="AX162" s="201"/>
      <c r="AY162" s="201"/>
      <c r="AZ162" s="201"/>
      <c r="BA162" s="201"/>
      <c r="BB162" s="201"/>
      <c r="BC162" s="201"/>
      <c r="BD162" s="201"/>
      <c r="BE162" s="201"/>
      <c r="BF162" s="201"/>
      <c r="BG162" s="201"/>
      <c r="BH162" s="2"/>
      <c r="BI162" s="2"/>
      <c r="BJ162" s="2"/>
      <c r="BK162" s="2"/>
      <c r="BL162" s="2"/>
      <c r="BM162" s="2"/>
    </row>
    <row r="163" spans="1:65" ht="16.7" customHeight="1">
      <c r="A163" s="284">
        <v>17</v>
      </c>
      <c r="B163" s="285">
        <v>147.833333333333</v>
      </c>
      <c r="C163" s="286">
        <v>129.75</v>
      </c>
      <c r="D163" s="286">
        <v>128.833333333333</v>
      </c>
      <c r="E163" s="286">
        <v>136.333333333333</v>
      </c>
      <c r="F163" s="286">
        <v>139.666666666667</v>
      </c>
      <c r="G163" s="286">
        <v>149.25</v>
      </c>
      <c r="H163" s="286">
        <v>143.78208333333299</v>
      </c>
      <c r="I163" s="286">
        <v>127.41816666666701</v>
      </c>
      <c r="J163" s="286">
        <v>129.91866666666701</v>
      </c>
      <c r="K163" s="286">
        <v>124.73925</v>
      </c>
      <c r="L163" s="286">
        <v>120</v>
      </c>
      <c r="M163" s="287">
        <v>129.333333333333</v>
      </c>
      <c r="N163" s="201"/>
      <c r="O163" s="284">
        <v>17</v>
      </c>
      <c r="P163" s="285">
        <v>-30.5416666666667</v>
      </c>
      <c r="Q163" s="286">
        <v>-35.2916666666667</v>
      </c>
      <c r="R163" s="286">
        <v>-32.4166666666667</v>
      </c>
      <c r="S163" s="286">
        <v>-44</v>
      </c>
      <c r="T163" s="286">
        <v>-41.4166666666667</v>
      </c>
      <c r="U163" s="286">
        <v>-33.0833333333333</v>
      </c>
      <c r="V163" s="286">
        <v>-43.615499999999997</v>
      </c>
      <c r="W163" s="286">
        <v>-58.2558333333333</v>
      </c>
      <c r="X163" s="286">
        <v>-48.349958333333298</v>
      </c>
      <c r="Y163" s="286">
        <v>-44.649374999999999</v>
      </c>
      <c r="Z163" s="286">
        <v>-45.2916666666667</v>
      </c>
      <c r="AA163" s="287">
        <v>-41</v>
      </c>
      <c r="AB163" s="295"/>
      <c r="AC163" s="201"/>
      <c r="AD163" s="201"/>
      <c r="AE163" s="201"/>
      <c r="AF163" s="201"/>
      <c r="AG163" s="201"/>
      <c r="AH163" s="201"/>
      <c r="AI163" s="201"/>
      <c r="AJ163" s="284">
        <v>17</v>
      </c>
      <c r="AK163" s="285">
        <v>-20.3333333333333</v>
      </c>
      <c r="AL163" s="286">
        <v>-19.25</v>
      </c>
      <c r="AM163" s="286">
        <v>-20.5416666666667</v>
      </c>
      <c r="AN163" s="286">
        <v>-21.375</v>
      </c>
      <c r="AO163" s="286">
        <v>-21.875</v>
      </c>
      <c r="AP163" s="286">
        <v>-18.7916666666667</v>
      </c>
      <c r="AQ163" s="286">
        <v>-21</v>
      </c>
      <c r="AR163" s="286">
        <v>-35.305666666666703</v>
      </c>
      <c r="AS163" s="286">
        <v>-25.9554166666667</v>
      </c>
      <c r="AT163" s="286">
        <v>-21.569583333333298</v>
      </c>
      <c r="AU163" s="286">
        <v>-22</v>
      </c>
      <c r="AV163" s="287">
        <v>-18.5833333333333</v>
      </c>
      <c r="AW163" s="201"/>
      <c r="AX163" s="201"/>
      <c r="AY163" s="201"/>
      <c r="AZ163" s="201"/>
      <c r="BA163" s="201"/>
      <c r="BB163" s="201"/>
      <c r="BC163" s="201"/>
      <c r="BD163" s="201"/>
      <c r="BE163" s="201"/>
      <c r="BF163" s="201"/>
      <c r="BG163" s="201"/>
      <c r="BH163" s="2"/>
      <c r="BI163" s="2"/>
      <c r="BJ163" s="2"/>
      <c r="BK163" s="2"/>
      <c r="BL163" s="2"/>
      <c r="BM163" s="2"/>
    </row>
    <row r="164" spans="1:65" ht="16.7" customHeight="1">
      <c r="A164" s="284">
        <v>18</v>
      </c>
      <c r="B164" s="285">
        <v>145.291666666667</v>
      </c>
      <c r="C164" s="286">
        <v>132.458333333333</v>
      </c>
      <c r="D164" s="286">
        <v>128</v>
      </c>
      <c r="E164" s="286">
        <v>135.583333333333</v>
      </c>
      <c r="F164" s="286">
        <v>138.416666666667</v>
      </c>
      <c r="G164" s="286">
        <v>149.5</v>
      </c>
      <c r="H164" s="286">
        <v>142.629875</v>
      </c>
      <c r="I164" s="286">
        <v>127.396</v>
      </c>
      <c r="J164" s="286">
        <v>129.54658333333299</v>
      </c>
      <c r="K164" s="286">
        <v>124.100875</v>
      </c>
      <c r="L164" s="286">
        <v>119.541666666667</v>
      </c>
      <c r="M164" s="287">
        <v>129.958333333333</v>
      </c>
      <c r="N164" s="201"/>
      <c r="O164" s="284">
        <v>18</v>
      </c>
      <c r="P164" s="285">
        <v>-28.7916666666667</v>
      </c>
      <c r="Q164" s="286">
        <v>-32.8333333333333</v>
      </c>
      <c r="R164" s="286">
        <v>-32.2916666666667</v>
      </c>
      <c r="S164" s="286">
        <v>-41.9166666666667</v>
      </c>
      <c r="T164" s="286">
        <v>-40.1666666666667</v>
      </c>
      <c r="U164" s="286">
        <v>-31.4583333333333</v>
      </c>
      <c r="V164" s="286">
        <v>-44.812791666666698</v>
      </c>
      <c r="W164" s="286">
        <v>-59.612499999999997</v>
      </c>
      <c r="X164" s="286">
        <v>-48.9255</v>
      </c>
      <c r="Y164" s="286">
        <v>-45.254750000000001</v>
      </c>
      <c r="Z164" s="286">
        <v>-46</v>
      </c>
      <c r="AA164" s="287">
        <v>-40.3333333333333</v>
      </c>
      <c r="AB164" s="295"/>
      <c r="AC164" s="201"/>
      <c r="AD164" s="201"/>
      <c r="AE164" s="201"/>
      <c r="AF164" s="201"/>
      <c r="AG164" s="201"/>
      <c r="AH164" s="201"/>
      <c r="AI164" s="201"/>
      <c r="AJ164" s="284">
        <v>18</v>
      </c>
      <c r="AK164" s="285">
        <v>-20.3333333333333</v>
      </c>
      <c r="AL164" s="286">
        <v>-18</v>
      </c>
      <c r="AM164" s="286">
        <v>-21</v>
      </c>
      <c r="AN164" s="286">
        <v>-21.5833333333333</v>
      </c>
      <c r="AO164" s="286">
        <v>-22.125</v>
      </c>
      <c r="AP164" s="286">
        <v>-19</v>
      </c>
      <c r="AQ164" s="286">
        <v>-22</v>
      </c>
      <c r="AR164" s="286">
        <v>-35.247666666666703</v>
      </c>
      <c r="AS164" s="286">
        <v>-26.280291666666699</v>
      </c>
      <c r="AT164" s="286">
        <v>-22.030708333333301</v>
      </c>
      <c r="AU164" s="286">
        <v>-22.0416666666667</v>
      </c>
      <c r="AV164" s="287">
        <v>-18</v>
      </c>
      <c r="AW164" s="201"/>
      <c r="AX164" s="201"/>
      <c r="AY164" s="201"/>
      <c r="AZ164" s="201"/>
      <c r="BA164" s="201"/>
      <c r="BB164" s="201"/>
      <c r="BC164" s="201"/>
      <c r="BD164" s="201"/>
      <c r="BE164" s="201"/>
      <c r="BF164" s="201"/>
      <c r="BG164" s="201"/>
      <c r="BH164" s="2"/>
      <c r="BI164" s="2"/>
      <c r="BJ164" s="2"/>
      <c r="BK164" s="2"/>
      <c r="BL164" s="2"/>
      <c r="BM164" s="2"/>
    </row>
    <row r="165" spans="1:65" ht="16.7" customHeight="1">
      <c r="A165" s="284">
        <v>19</v>
      </c>
      <c r="B165" s="285">
        <v>143.083333333333</v>
      </c>
      <c r="C165" s="286">
        <v>131</v>
      </c>
      <c r="D165" s="286">
        <v>127.791666666667</v>
      </c>
      <c r="E165" s="286">
        <v>134.833333333333</v>
      </c>
      <c r="F165" s="286">
        <v>137.666666666667</v>
      </c>
      <c r="G165" s="286">
        <v>150.458333333333</v>
      </c>
      <c r="H165" s="286">
        <v>141.78095833333299</v>
      </c>
      <c r="I165" s="286">
        <v>130.55579166666701</v>
      </c>
      <c r="J165" s="286">
        <v>129.03412499999999</v>
      </c>
      <c r="K165" s="286">
        <v>125.852083333333</v>
      </c>
      <c r="L165" s="286">
        <v>118.666666666667</v>
      </c>
      <c r="M165" s="287">
        <v>134.208333333333</v>
      </c>
      <c r="N165" s="201"/>
      <c r="O165" s="284">
        <v>19</v>
      </c>
      <c r="P165" s="285">
        <v>-28.0416666666667</v>
      </c>
      <c r="Q165" s="286">
        <v>-32.375</v>
      </c>
      <c r="R165" s="286">
        <v>-34.3333333333333</v>
      </c>
      <c r="S165" s="286">
        <v>-40.7916666666667</v>
      </c>
      <c r="T165" s="286">
        <v>-41.75</v>
      </c>
      <c r="U165" s="286">
        <v>-37.25</v>
      </c>
      <c r="V165" s="286">
        <v>-45.847499999999997</v>
      </c>
      <c r="W165" s="286">
        <v>-54.095708333333299</v>
      </c>
      <c r="X165" s="286">
        <v>-49.449125000000002</v>
      </c>
      <c r="Y165" s="286">
        <v>-44.648791666666703</v>
      </c>
      <c r="Z165" s="286">
        <v>-46.0833333333333</v>
      </c>
      <c r="AA165" s="287">
        <v>-39.3333333333333</v>
      </c>
      <c r="AB165" s="295"/>
      <c r="AC165" s="201"/>
      <c r="AD165" s="201"/>
      <c r="AE165" s="201"/>
      <c r="AF165" s="201"/>
      <c r="AG165" s="201"/>
      <c r="AH165" s="201"/>
      <c r="AI165" s="201"/>
      <c r="AJ165" s="284">
        <v>19</v>
      </c>
      <c r="AK165" s="285">
        <v>-20.7083333333333</v>
      </c>
      <c r="AL165" s="286">
        <v>-18.2083333333333</v>
      </c>
      <c r="AM165" s="286">
        <v>-20.9166666666667</v>
      </c>
      <c r="AN165" s="286">
        <v>-21.75</v>
      </c>
      <c r="AO165" s="286">
        <v>-22.8333333333333</v>
      </c>
      <c r="AP165" s="286">
        <v>-18.9583333333333</v>
      </c>
      <c r="AQ165" s="286">
        <v>-23</v>
      </c>
      <c r="AR165" s="286">
        <v>-32.961166666666699</v>
      </c>
      <c r="AS165" s="286">
        <v>-26.527791666666701</v>
      </c>
      <c r="AT165" s="286">
        <v>-22.0073333333333</v>
      </c>
      <c r="AU165" s="286">
        <v>-22.125</v>
      </c>
      <c r="AV165" s="287">
        <v>-16.9583333333333</v>
      </c>
      <c r="AW165" s="201"/>
      <c r="AX165" s="201"/>
      <c r="AY165" s="201"/>
      <c r="AZ165" s="201"/>
      <c r="BA165" s="201"/>
      <c r="BB165" s="201"/>
      <c r="BC165" s="201"/>
      <c r="BD165" s="201"/>
      <c r="BE165" s="201"/>
      <c r="BF165" s="201"/>
      <c r="BG165" s="201"/>
      <c r="BH165" s="2"/>
      <c r="BI165" s="2"/>
      <c r="BJ165" s="2"/>
      <c r="BK165" s="2"/>
      <c r="BL165" s="2"/>
      <c r="BM165" s="2"/>
    </row>
    <row r="166" spans="1:65" ht="16.7" customHeight="1">
      <c r="A166" s="284">
        <v>20</v>
      </c>
      <c r="B166" s="285">
        <v>141.958333333333</v>
      </c>
      <c r="C166" s="286">
        <v>130.041666666667</v>
      </c>
      <c r="D166" s="286">
        <v>127</v>
      </c>
      <c r="E166" s="286">
        <v>134</v>
      </c>
      <c r="F166" s="286">
        <v>139.166666666667</v>
      </c>
      <c r="G166" s="286">
        <v>152.958333333333</v>
      </c>
      <c r="H166" s="286">
        <v>141.00954166666699</v>
      </c>
      <c r="I166" s="286">
        <v>127.58991666666699</v>
      </c>
      <c r="J166" s="286">
        <v>128.206875</v>
      </c>
      <c r="K166" s="286">
        <v>131.87125</v>
      </c>
      <c r="L166" s="286">
        <v>118</v>
      </c>
      <c r="M166" s="287">
        <v>139.833333333333</v>
      </c>
      <c r="N166" s="201"/>
      <c r="O166" s="284">
        <v>20</v>
      </c>
      <c r="P166" s="285">
        <v>-30.8333333333333</v>
      </c>
      <c r="Q166" s="286">
        <v>-32.75</v>
      </c>
      <c r="R166" s="286">
        <v>-33.125</v>
      </c>
      <c r="S166" s="286">
        <v>-41.5833333333333</v>
      </c>
      <c r="T166" s="286">
        <v>-40.5</v>
      </c>
      <c r="U166" s="286">
        <v>-35.5833333333333</v>
      </c>
      <c r="V166" s="286">
        <v>-46.668125000000003</v>
      </c>
      <c r="W166" s="286">
        <v>-53.858458333333303</v>
      </c>
      <c r="X166" s="286">
        <v>-49.956541666666702</v>
      </c>
      <c r="Y166" s="286">
        <v>-42.0715</v>
      </c>
      <c r="Z166" s="286">
        <v>-47</v>
      </c>
      <c r="AA166" s="287">
        <v>-38.9583333333333</v>
      </c>
      <c r="AB166" s="295"/>
      <c r="AC166" s="201"/>
      <c r="AD166" s="201"/>
      <c r="AE166" s="201"/>
      <c r="AF166" s="201"/>
      <c r="AG166" s="201"/>
      <c r="AH166" s="201"/>
      <c r="AI166" s="201"/>
      <c r="AJ166" s="284">
        <v>20</v>
      </c>
      <c r="AK166" s="285">
        <v>-21.5416666666667</v>
      </c>
      <c r="AL166" s="286">
        <v>-18.9583333333333</v>
      </c>
      <c r="AM166" s="286">
        <v>-21.4583333333333</v>
      </c>
      <c r="AN166" s="286">
        <v>-22</v>
      </c>
      <c r="AO166" s="286">
        <v>-23</v>
      </c>
      <c r="AP166" s="286">
        <v>-18</v>
      </c>
      <c r="AQ166" s="286">
        <v>-23.916625</v>
      </c>
      <c r="AR166" s="286">
        <v>-31.979125</v>
      </c>
      <c r="AS166" s="286">
        <v>-26.720124999999999</v>
      </c>
      <c r="AT166" s="286">
        <v>-19.252666666666698</v>
      </c>
      <c r="AU166" s="286">
        <v>-22.25</v>
      </c>
      <c r="AV166" s="287">
        <v>-16</v>
      </c>
      <c r="AW166" s="201"/>
      <c r="AX166" s="201"/>
      <c r="AY166" s="201"/>
      <c r="AZ166" s="201"/>
      <c r="BA166" s="201"/>
      <c r="BB166" s="201"/>
      <c r="BC166" s="201"/>
      <c r="BD166" s="201"/>
      <c r="BE166" s="201"/>
      <c r="BF166" s="201"/>
      <c r="BG166" s="201"/>
      <c r="BH166" s="2"/>
      <c r="BI166" s="2"/>
      <c r="BJ166" s="2"/>
      <c r="BK166" s="2"/>
      <c r="BL166" s="2"/>
      <c r="BM166" s="2"/>
    </row>
    <row r="167" spans="1:65" ht="16.7" customHeight="1">
      <c r="A167" s="284">
        <v>21</v>
      </c>
      <c r="B167" s="285">
        <v>140.916666666667</v>
      </c>
      <c r="C167" s="286">
        <v>129.583333333333</v>
      </c>
      <c r="D167" s="286">
        <v>128.041666666667</v>
      </c>
      <c r="E167" s="286">
        <v>133.375</v>
      </c>
      <c r="F167" s="286">
        <v>142.958333333333</v>
      </c>
      <c r="G167" s="286">
        <v>152.125</v>
      </c>
      <c r="H167" s="286">
        <v>139.95454166666701</v>
      </c>
      <c r="I167" s="286">
        <v>127.159875</v>
      </c>
      <c r="J167" s="286">
        <v>127.86</v>
      </c>
      <c r="K167" s="286">
        <v>133.93158333333301</v>
      </c>
      <c r="L167" s="286">
        <v>118.458333333333</v>
      </c>
      <c r="M167" s="287">
        <v>138.958333333333</v>
      </c>
      <c r="N167" s="201"/>
      <c r="O167" s="284">
        <v>21</v>
      </c>
      <c r="P167" s="285">
        <v>-29.5416666666667</v>
      </c>
      <c r="Q167" s="286">
        <v>-33</v>
      </c>
      <c r="R167" s="286">
        <v>-34.5833333333333</v>
      </c>
      <c r="S167" s="286">
        <v>-44.6666666666667</v>
      </c>
      <c r="T167" s="286">
        <v>-35.4583333333333</v>
      </c>
      <c r="U167" s="286">
        <v>-33.2916666666667</v>
      </c>
      <c r="V167" s="286">
        <v>-47.690375000000003</v>
      </c>
      <c r="W167" s="286">
        <v>-54.667625000000001</v>
      </c>
      <c r="X167" s="286">
        <v>-50.364874999999998</v>
      </c>
      <c r="Y167" s="286">
        <v>-41.654541666666702</v>
      </c>
      <c r="Z167" s="286">
        <v>-47</v>
      </c>
      <c r="AA167" s="287">
        <v>-39</v>
      </c>
      <c r="AB167" s="295"/>
      <c r="AC167" s="201"/>
      <c r="AD167" s="201"/>
      <c r="AE167" s="201"/>
      <c r="AF167" s="201"/>
      <c r="AG167" s="201"/>
      <c r="AH167" s="201"/>
      <c r="AI167" s="201"/>
      <c r="AJ167" s="284">
        <v>21</v>
      </c>
      <c r="AK167" s="285">
        <v>-21.2916666666667</v>
      </c>
      <c r="AL167" s="286">
        <v>-19</v>
      </c>
      <c r="AM167" s="286">
        <v>-19.125</v>
      </c>
      <c r="AN167" s="286">
        <v>-22.2083333333333</v>
      </c>
      <c r="AO167" s="286">
        <v>-21.6666666666667</v>
      </c>
      <c r="AP167" s="286">
        <v>-18</v>
      </c>
      <c r="AQ167" s="286">
        <v>-24.320416666666699</v>
      </c>
      <c r="AR167" s="286">
        <v>-31.987541666666701</v>
      </c>
      <c r="AS167" s="286">
        <v>-26.928333333333299</v>
      </c>
      <c r="AT167" s="286">
        <v>-17.959125</v>
      </c>
      <c r="AU167" s="286">
        <v>-22.7083333333333</v>
      </c>
      <c r="AV167" s="287">
        <v>-16.5833333333333</v>
      </c>
      <c r="AW167" s="201"/>
      <c r="AX167" s="201"/>
      <c r="AY167" s="201"/>
      <c r="AZ167" s="201"/>
      <c r="BA167" s="201"/>
      <c r="BB167" s="201"/>
      <c r="BC167" s="201"/>
      <c r="BD167" s="201"/>
      <c r="BE167" s="201"/>
      <c r="BF167" s="201"/>
      <c r="BG167" s="201"/>
      <c r="BH167" s="2"/>
      <c r="BI167" s="2"/>
      <c r="BJ167" s="2"/>
      <c r="BK167" s="2"/>
      <c r="BL167" s="2"/>
      <c r="BM167" s="2"/>
    </row>
    <row r="168" spans="1:65" ht="16.7" customHeight="1">
      <c r="A168" s="284">
        <v>22</v>
      </c>
      <c r="B168" s="285">
        <v>140.083333333333</v>
      </c>
      <c r="C168" s="286">
        <v>129</v>
      </c>
      <c r="D168" s="286">
        <v>133.625</v>
      </c>
      <c r="E168" s="286">
        <v>133</v>
      </c>
      <c r="F168" s="286">
        <v>158.208333333333</v>
      </c>
      <c r="G168" s="286">
        <v>150</v>
      </c>
      <c r="H168" s="286">
        <v>138.84475</v>
      </c>
      <c r="I168" s="286">
        <v>126.88029166666701</v>
      </c>
      <c r="J168" s="286">
        <v>127.62333333333299</v>
      </c>
      <c r="K168" s="286">
        <v>130.91141666666701</v>
      </c>
      <c r="L168" s="286">
        <v>119</v>
      </c>
      <c r="M168" s="287">
        <v>136.5</v>
      </c>
      <c r="N168" s="201"/>
      <c r="O168" s="284">
        <v>22</v>
      </c>
      <c r="P168" s="285">
        <v>-30.7916666666667</v>
      </c>
      <c r="Q168" s="286">
        <v>-33.0416666666667</v>
      </c>
      <c r="R168" s="286">
        <v>-34.5</v>
      </c>
      <c r="S168" s="286">
        <v>-45.6666666666667</v>
      </c>
      <c r="T168" s="286">
        <v>-32</v>
      </c>
      <c r="U168" s="286">
        <v>-32.875</v>
      </c>
      <c r="V168" s="286">
        <v>-49.139749999999999</v>
      </c>
      <c r="W168" s="286">
        <v>-55.268083333333301</v>
      </c>
      <c r="X168" s="286">
        <v>-50.280791666666701</v>
      </c>
      <c r="Y168" s="286">
        <v>-42.365666666666698</v>
      </c>
      <c r="Z168" s="286">
        <v>-47</v>
      </c>
      <c r="AA168" s="287">
        <v>-39.9583333333333</v>
      </c>
      <c r="AB168" s="295"/>
      <c r="AC168" s="201"/>
      <c r="AD168" s="201"/>
      <c r="AE168" s="201"/>
      <c r="AF168" s="201"/>
      <c r="AG168" s="201"/>
      <c r="AH168" s="201"/>
      <c r="AI168" s="201"/>
      <c r="AJ168" s="284">
        <v>22</v>
      </c>
      <c r="AK168" s="285">
        <v>-21.9583333333333</v>
      </c>
      <c r="AL168" s="286">
        <v>-18.5416666666667</v>
      </c>
      <c r="AM168" s="286">
        <v>-17.5416666666667</v>
      </c>
      <c r="AN168" s="286">
        <v>-22.6666666666667</v>
      </c>
      <c r="AO168" s="286">
        <v>-20</v>
      </c>
      <c r="AP168" s="286">
        <v>-18</v>
      </c>
      <c r="AQ168" s="286">
        <v>-24.882791666666702</v>
      </c>
      <c r="AR168" s="286">
        <v>-31.926500000000001</v>
      </c>
      <c r="AS168" s="286">
        <v>-26.800083333333301</v>
      </c>
      <c r="AT168" s="286">
        <v>-18.759625</v>
      </c>
      <c r="AU168" s="286">
        <v>-23</v>
      </c>
      <c r="AV168" s="287">
        <v>-17</v>
      </c>
      <c r="AW168" s="201"/>
      <c r="AX168" s="201"/>
      <c r="AY168" s="201"/>
      <c r="AZ168" s="201"/>
      <c r="BA168" s="201"/>
      <c r="BB168" s="201"/>
      <c r="BC168" s="201"/>
      <c r="BD168" s="201"/>
      <c r="BE168" s="201"/>
      <c r="BF168" s="201"/>
      <c r="BG168" s="201"/>
      <c r="BH168" s="2"/>
      <c r="BI168" s="2"/>
      <c r="BJ168" s="2"/>
      <c r="BK168" s="2"/>
      <c r="BL168" s="2"/>
      <c r="BM168" s="2"/>
    </row>
    <row r="169" spans="1:65" ht="16.7" customHeight="1">
      <c r="A169" s="284">
        <v>23</v>
      </c>
      <c r="B169" s="285">
        <v>138.375</v>
      </c>
      <c r="C169" s="286">
        <v>129.125</v>
      </c>
      <c r="D169" s="286">
        <v>142.833333333333</v>
      </c>
      <c r="E169" s="286">
        <v>131.375</v>
      </c>
      <c r="F169" s="286">
        <v>150.625</v>
      </c>
      <c r="G169" s="286">
        <v>153.75</v>
      </c>
      <c r="H169" s="286">
        <v>138.09254166666699</v>
      </c>
      <c r="I169" s="286">
        <v>127.098041666667</v>
      </c>
      <c r="J169" s="286">
        <v>131.769916666667</v>
      </c>
      <c r="K169" s="286">
        <v>128.59437500000001</v>
      </c>
      <c r="L169" s="286">
        <v>118.083333333333</v>
      </c>
      <c r="M169" s="287">
        <v>135.541666666667</v>
      </c>
      <c r="N169" s="201"/>
      <c r="O169" s="284">
        <v>23</v>
      </c>
      <c r="P169" s="285">
        <v>-28.75</v>
      </c>
      <c r="Q169" s="286">
        <v>-33.8333333333333</v>
      </c>
      <c r="R169" s="286">
        <v>-32.5833333333333</v>
      </c>
      <c r="S169" s="286">
        <v>-46</v>
      </c>
      <c r="T169" s="286">
        <v>-35.4583333333333</v>
      </c>
      <c r="U169" s="286">
        <v>-30.9166666666667</v>
      </c>
      <c r="V169" s="286">
        <v>-50.408291666666699</v>
      </c>
      <c r="W169" s="286">
        <v>-54.349541666666703</v>
      </c>
      <c r="X169" s="286">
        <v>-44.823749999999997</v>
      </c>
      <c r="Y169" s="286">
        <v>-43.140916666666698</v>
      </c>
      <c r="Z169" s="286">
        <v>-47.375</v>
      </c>
      <c r="AA169" s="287">
        <v>-40.5416666666667</v>
      </c>
      <c r="AB169" s="295"/>
      <c r="AC169" s="201"/>
      <c r="AD169" s="201"/>
      <c r="AE169" s="201"/>
      <c r="AF169" s="201"/>
      <c r="AG169" s="201"/>
      <c r="AH169" s="201"/>
      <c r="AI169" s="201"/>
      <c r="AJ169" s="284">
        <v>23</v>
      </c>
      <c r="AK169" s="285">
        <v>-21.6666666666667</v>
      </c>
      <c r="AL169" s="286">
        <v>-18.0416666666667</v>
      </c>
      <c r="AM169" s="286">
        <v>-16.8333333333333</v>
      </c>
      <c r="AN169" s="286">
        <v>-22.9583333333333</v>
      </c>
      <c r="AO169" s="286">
        <v>-20.6666666666667</v>
      </c>
      <c r="AP169" s="286">
        <v>-18</v>
      </c>
      <c r="AQ169" s="286">
        <v>-25.577541666666701</v>
      </c>
      <c r="AR169" s="286">
        <v>-30.6145</v>
      </c>
      <c r="AS169" s="286">
        <v>-22.481874999999999</v>
      </c>
      <c r="AT169" s="286">
        <v>-19.3712083333333</v>
      </c>
      <c r="AU169" s="286">
        <v>-23.4583333333333</v>
      </c>
      <c r="AV169" s="287">
        <v>-17.5</v>
      </c>
      <c r="AW169" s="201"/>
      <c r="AX169" s="201"/>
      <c r="AY169" s="201"/>
      <c r="AZ169" s="201"/>
      <c r="BA169" s="201"/>
      <c r="BB169" s="201"/>
      <c r="BC169" s="201"/>
      <c r="BD169" s="201"/>
      <c r="BE169" s="201"/>
      <c r="BF169" s="201"/>
      <c r="BG169" s="201"/>
      <c r="BH169" s="2"/>
      <c r="BI169" s="2"/>
      <c r="BJ169" s="2"/>
      <c r="BK169" s="2"/>
      <c r="BL169" s="2"/>
      <c r="BM169" s="2"/>
    </row>
    <row r="170" spans="1:65" ht="16.7" customHeight="1">
      <c r="A170" s="284">
        <v>24</v>
      </c>
      <c r="B170" s="285">
        <v>136.541666666667</v>
      </c>
      <c r="C170" s="286">
        <v>130</v>
      </c>
      <c r="D170" s="286">
        <v>150.291666666667</v>
      </c>
      <c r="E170" s="286">
        <v>130.458333333333</v>
      </c>
      <c r="F170" s="286">
        <v>146.333333333333</v>
      </c>
      <c r="G170" s="286">
        <v>157.916666666667</v>
      </c>
      <c r="H170" s="286">
        <v>137.315208333333</v>
      </c>
      <c r="I170" s="286">
        <v>128.651166666667</v>
      </c>
      <c r="J170" s="286">
        <v>130.63945833333301</v>
      </c>
      <c r="K170" s="286">
        <v>127.145833333333</v>
      </c>
      <c r="L170" s="286">
        <v>118</v>
      </c>
      <c r="M170" s="287">
        <v>134.75</v>
      </c>
      <c r="N170" s="201"/>
      <c r="O170" s="284">
        <v>24</v>
      </c>
      <c r="P170" s="285">
        <v>-28.7083333333333</v>
      </c>
      <c r="Q170" s="286">
        <v>-34.9583333333333</v>
      </c>
      <c r="R170" s="286">
        <v>-33.375</v>
      </c>
      <c r="S170" s="286">
        <v>-46</v>
      </c>
      <c r="T170" s="286">
        <v>-37.875</v>
      </c>
      <c r="U170" s="286">
        <v>-31.375</v>
      </c>
      <c r="V170" s="286">
        <v>-51.598916666666703</v>
      </c>
      <c r="W170" s="286">
        <v>-51.326500000000003</v>
      </c>
      <c r="X170" s="286">
        <v>-44.595624999999998</v>
      </c>
      <c r="Y170" s="286">
        <v>-43.884916666666697</v>
      </c>
      <c r="Z170" s="286">
        <v>-48</v>
      </c>
      <c r="AA170" s="287">
        <v>-41.75</v>
      </c>
      <c r="AB170" s="295"/>
      <c r="AC170" s="201"/>
      <c r="AD170" s="201"/>
      <c r="AE170" s="201"/>
      <c r="AF170" s="201"/>
      <c r="AG170" s="201"/>
      <c r="AH170" s="201"/>
      <c r="AI170" s="201"/>
      <c r="AJ170" s="284">
        <v>24</v>
      </c>
      <c r="AK170" s="285">
        <v>-22.0833333333333</v>
      </c>
      <c r="AL170" s="286">
        <v>-18.1666666666667</v>
      </c>
      <c r="AM170" s="286">
        <v>-15</v>
      </c>
      <c r="AN170" s="286">
        <v>-23.5833333333333</v>
      </c>
      <c r="AO170" s="286">
        <v>-21</v>
      </c>
      <c r="AP170" s="286">
        <v>-17.7916666666667</v>
      </c>
      <c r="AQ170" s="286">
        <v>-25.949583333333301</v>
      </c>
      <c r="AR170" s="286">
        <v>-25.385000000000002</v>
      </c>
      <c r="AS170" s="286">
        <v>-21.8437916666667</v>
      </c>
      <c r="AT170" s="286">
        <v>-19.895250000000001</v>
      </c>
      <c r="AU170" s="286">
        <v>-23.2916666666667</v>
      </c>
      <c r="AV170" s="287">
        <v>-18</v>
      </c>
      <c r="AW170" s="201"/>
      <c r="AX170" s="201"/>
      <c r="AY170" s="201"/>
      <c r="AZ170" s="201"/>
      <c r="BA170" s="201"/>
      <c r="BB170" s="201"/>
      <c r="BC170" s="201"/>
      <c r="BD170" s="201"/>
      <c r="BE170" s="201"/>
      <c r="BF170" s="201"/>
      <c r="BG170" s="201"/>
      <c r="BH170" s="2"/>
      <c r="BI170" s="2"/>
      <c r="BJ170" s="2"/>
      <c r="BK170" s="2"/>
      <c r="BL170" s="2"/>
      <c r="BM170" s="2"/>
    </row>
    <row r="171" spans="1:65" ht="16.7" customHeight="1">
      <c r="A171" s="284">
        <v>25</v>
      </c>
      <c r="B171" s="285">
        <v>135.541666666667</v>
      </c>
      <c r="C171" s="286">
        <v>129.666666666667</v>
      </c>
      <c r="D171" s="286">
        <v>147.416666666667</v>
      </c>
      <c r="E171" s="286">
        <v>129.916666666667</v>
      </c>
      <c r="F171" s="286">
        <v>143.708333333333</v>
      </c>
      <c r="G171" s="286">
        <v>157.083333333333</v>
      </c>
      <c r="H171" s="286">
        <v>136.84595833333299</v>
      </c>
      <c r="I171" s="286">
        <v>131.22662500000001</v>
      </c>
      <c r="J171" s="286">
        <v>130.262916666667</v>
      </c>
      <c r="K171" s="286">
        <v>126.681958333333</v>
      </c>
      <c r="L171" s="286">
        <v>118</v>
      </c>
      <c r="M171" s="287">
        <v>133.5</v>
      </c>
      <c r="N171" s="201"/>
      <c r="O171" s="284">
        <v>25</v>
      </c>
      <c r="P171" s="285">
        <v>-30.5</v>
      </c>
      <c r="Q171" s="286">
        <v>-33.7916666666667</v>
      </c>
      <c r="R171" s="286">
        <v>-34.25</v>
      </c>
      <c r="S171" s="286">
        <v>-45.1666666666667</v>
      </c>
      <c r="T171" s="286">
        <v>-39.9166666666667</v>
      </c>
      <c r="U171" s="286">
        <v>-34.7083333333333</v>
      </c>
      <c r="V171" s="286">
        <v>-52.737666666666698</v>
      </c>
      <c r="W171" s="286">
        <v>-48.012374999999999</v>
      </c>
      <c r="X171" s="286">
        <v>-44.890250000000002</v>
      </c>
      <c r="Y171" s="286">
        <v>-44.384</v>
      </c>
      <c r="Z171" s="286">
        <v>-48</v>
      </c>
      <c r="AA171" s="287">
        <v>-42</v>
      </c>
      <c r="AB171" s="295"/>
      <c r="AC171" s="201"/>
      <c r="AD171" s="201"/>
      <c r="AE171" s="201"/>
      <c r="AF171" s="201"/>
      <c r="AG171" s="201"/>
      <c r="AH171" s="201"/>
      <c r="AI171" s="201"/>
      <c r="AJ171" s="284">
        <v>25</v>
      </c>
      <c r="AK171" s="285">
        <v>-22.7916666666667</v>
      </c>
      <c r="AL171" s="286">
        <v>-18.375</v>
      </c>
      <c r="AM171" s="286">
        <v>-15.7916666666667</v>
      </c>
      <c r="AN171" s="286">
        <v>-23.7916666666667</v>
      </c>
      <c r="AO171" s="286">
        <v>-21.75</v>
      </c>
      <c r="AP171" s="286">
        <v>-17.6666666666667</v>
      </c>
      <c r="AQ171" s="286">
        <v>-26.544291666666702</v>
      </c>
      <c r="AR171" s="286">
        <v>-23.343208333333301</v>
      </c>
      <c r="AS171" s="286">
        <v>-22.390250000000002</v>
      </c>
      <c r="AT171" s="286">
        <v>-20.5662083333333</v>
      </c>
      <c r="AU171" s="286">
        <v>-23.375</v>
      </c>
      <c r="AV171" s="287">
        <v>-18.75</v>
      </c>
      <c r="AW171" s="201"/>
      <c r="AX171" s="201"/>
      <c r="AY171" s="201"/>
      <c r="AZ171" s="201"/>
      <c r="BA171" s="201"/>
      <c r="BB171" s="201"/>
      <c r="BC171" s="201"/>
      <c r="BD171" s="201"/>
      <c r="BE171" s="201"/>
      <c r="BF171" s="201"/>
      <c r="BG171" s="201"/>
      <c r="BH171" s="2"/>
      <c r="BI171" s="2"/>
      <c r="BJ171" s="2"/>
      <c r="BK171" s="2"/>
      <c r="BL171" s="2"/>
      <c r="BM171" s="2"/>
    </row>
    <row r="172" spans="1:65" ht="16.7" customHeight="1">
      <c r="A172" s="284">
        <v>26</v>
      </c>
      <c r="B172" s="285">
        <v>135.708333333333</v>
      </c>
      <c r="C172" s="286">
        <v>129</v>
      </c>
      <c r="D172" s="286">
        <v>146.833333333333</v>
      </c>
      <c r="E172" s="286">
        <v>129</v>
      </c>
      <c r="F172" s="286">
        <v>141</v>
      </c>
      <c r="G172" s="286">
        <v>154.083333333333</v>
      </c>
      <c r="H172" s="286">
        <v>135.77787499999999</v>
      </c>
      <c r="I172" s="286">
        <v>143.06479166666699</v>
      </c>
      <c r="J172" s="286">
        <v>129.72616666666701</v>
      </c>
      <c r="K172" s="286">
        <v>126.432041666667</v>
      </c>
      <c r="L172" s="286">
        <v>117.916666666667</v>
      </c>
      <c r="M172" s="287">
        <v>132.375</v>
      </c>
      <c r="N172" s="201"/>
      <c r="O172" s="284">
        <v>26</v>
      </c>
      <c r="P172" s="285">
        <v>-35.8333333333333</v>
      </c>
      <c r="Q172" s="286">
        <v>-32.75</v>
      </c>
      <c r="R172" s="286">
        <v>-37.1666666666667</v>
      </c>
      <c r="S172" s="286">
        <v>-45.625</v>
      </c>
      <c r="T172" s="286">
        <v>-41.652173913043498</v>
      </c>
      <c r="U172" s="286">
        <v>-34.2083333333333</v>
      </c>
      <c r="V172" s="286">
        <v>-53.997666666666603</v>
      </c>
      <c r="W172" s="286">
        <v>-41.190166666666698</v>
      </c>
      <c r="X172" s="286">
        <v>-45.912791666666699</v>
      </c>
      <c r="Y172" s="286">
        <v>-44.77</v>
      </c>
      <c r="Z172" s="286">
        <v>-48</v>
      </c>
      <c r="AA172" s="287">
        <v>-42.6666666666667</v>
      </c>
      <c r="AB172" s="295"/>
      <c r="AC172" s="201"/>
      <c r="AD172" s="201"/>
      <c r="AE172" s="201"/>
      <c r="AF172" s="201"/>
      <c r="AG172" s="201"/>
      <c r="AH172" s="201"/>
      <c r="AI172" s="201"/>
      <c r="AJ172" s="284">
        <v>26</v>
      </c>
      <c r="AK172" s="285">
        <v>-24</v>
      </c>
      <c r="AL172" s="286">
        <v>-18.6666666666667</v>
      </c>
      <c r="AM172" s="286">
        <v>-16.7083333333333</v>
      </c>
      <c r="AN172" s="286">
        <v>-24</v>
      </c>
      <c r="AO172" s="286">
        <v>-22.25</v>
      </c>
      <c r="AP172" s="286">
        <v>-18</v>
      </c>
      <c r="AQ172" s="286">
        <v>-27.040666666666699</v>
      </c>
      <c r="AR172" s="286">
        <v>-18.8066666666667</v>
      </c>
      <c r="AS172" s="286">
        <v>-22.881291666666701</v>
      </c>
      <c r="AT172" s="286">
        <v>-21.192541666666699</v>
      </c>
      <c r="AU172" s="286">
        <v>-24</v>
      </c>
      <c r="AV172" s="287">
        <v>-19.5</v>
      </c>
      <c r="AW172" s="201"/>
      <c r="AX172" s="201"/>
      <c r="AY172" s="201"/>
      <c r="AZ172" s="201"/>
      <c r="BA172" s="201"/>
      <c r="BB172" s="201"/>
      <c r="BC172" s="201"/>
      <c r="BD172" s="201"/>
      <c r="BE172" s="201"/>
      <c r="BF172" s="201"/>
      <c r="BG172" s="201"/>
      <c r="BH172" s="2"/>
      <c r="BI172" s="2"/>
      <c r="BJ172" s="2"/>
      <c r="BK172" s="2"/>
      <c r="BL172" s="2"/>
      <c r="BM172" s="2"/>
    </row>
    <row r="173" spans="1:65" ht="16.7" customHeight="1">
      <c r="A173" s="284">
        <v>27</v>
      </c>
      <c r="B173" s="285">
        <v>134.291666666667</v>
      </c>
      <c r="C173" s="286">
        <v>128.083333333333</v>
      </c>
      <c r="D173" s="286">
        <v>145.958333333333</v>
      </c>
      <c r="E173" s="286">
        <v>128.083333333333</v>
      </c>
      <c r="F173" s="286">
        <v>138.75</v>
      </c>
      <c r="G173" s="286">
        <v>151.625</v>
      </c>
      <c r="H173" s="286">
        <v>135.25333333333299</v>
      </c>
      <c r="I173" s="286">
        <v>147.64449999999999</v>
      </c>
      <c r="J173" s="286">
        <v>130.53733333333301</v>
      </c>
      <c r="K173" s="286">
        <v>128.201333333333</v>
      </c>
      <c r="L173" s="286">
        <v>117.541666666667</v>
      </c>
      <c r="M173" s="287">
        <v>132.708333333333</v>
      </c>
      <c r="N173" s="201"/>
      <c r="O173" s="284">
        <v>27</v>
      </c>
      <c r="P173" s="285">
        <v>-33.8333333333333</v>
      </c>
      <c r="Q173" s="286">
        <v>-33.5416666666667</v>
      </c>
      <c r="R173" s="286">
        <v>-37.25</v>
      </c>
      <c r="S173" s="286">
        <v>-47.0416666666667</v>
      </c>
      <c r="T173" s="286">
        <v>-43</v>
      </c>
      <c r="U173" s="286">
        <v>-35.9166666666667</v>
      </c>
      <c r="V173" s="286">
        <v>-55.140999999999998</v>
      </c>
      <c r="W173" s="286">
        <v>-39.107541666666698</v>
      </c>
      <c r="X173" s="286">
        <v>-45.2900833333333</v>
      </c>
      <c r="Y173" s="286">
        <v>-44.870208333333302</v>
      </c>
      <c r="Z173" s="286">
        <v>-48</v>
      </c>
      <c r="AA173" s="287">
        <v>-42.25</v>
      </c>
      <c r="AB173" s="295"/>
      <c r="AC173" s="201"/>
      <c r="AD173" s="201"/>
      <c r="AE173" s="201"/>
      <c r="AF173" s="201"/>
      <c r="AG173" s="201"/>
      <c r="AH173" s="201"/>
      <c r="AI173" s="201"/>
      <c r="AJ173" s="284">
        <v>27</v>
      </c>
      <c r="AK173" s="285">
        <v>-23.2916666666667</v>
      </c>
      <c r="AL173" s="286">
        <v>-19</v>
      </c>
      <c r="AM173" s="286">
        <v>-16.7916666666667</v>
      </c>
      <c r="AN173" s="286">
        <v>-24.375</v>
      </c>
      <c r="AO173" s="286">
        <v>-23</v>
      </c>
      <c r="AP173" s="286">
        <v>-18.7083333333333</v>
      </c>
      <c r="AQ173" s="286">
        <v>-27.5825416666667</v>
      </c>
      <c r="AR173" s="286">
        <v>-17.7268333333333</v>
      </c>
      <c r="AS173" s="286">
        <v>-22.990749999999998</v>
      </c>
      <c r="AT173" s="286">
        <v>-21.974374999999998</v>
      </c>
      <c r="AU173" s="286">
        <v>-24</v>
      </c>
      <c r="AV173" s="287">
        <v>-20</v>
      </c>
      <c r="AW173" s="201"/>
      <c r="AX173" s="201"/>
      <c r="AY173" s="201"/>
      <c r="AZ173" s="201"/>
      <c r="BA173" s="201"/>
      <c r="BB173" s="201"/>
      <c r="BC173" s="201"/>
      <c r="BD173" s="201"/>
      <c r="BE173" s="201"/>
      <c r="BF173" s="201"/>
      <c r="BG173" s="201"/>
      <c r="BH173" s="2"/>
      <c r="BI173" s="2"/>
      <c r="BJ173" s="2"/>
      <c r="BK173" s="2"/>
      <c r="BL173" s="2"/>
      <c r="BM173" s="2"/>
    </row>
    <row r="174" spans="1:65" ht="16.7" customHeight="1">
      <c r="A174" s="284">
        <v>28</v>
      </c>
      <c r="B174" s="285">
        <v>133.166666666667</v>
      </c>
      <c r="C174" s="286">
        <v>128</v>
      </c>
      <c r="D174" s="286">
        <v>145</v>
      </c>
      <c r="E174" s="286">
        <v>127.5</v>
      </c>
      <c r="F174" s="286">
        <v>136.333333333333</v>
      </c>
      <c r="G174" s="286">
        <v>150.041666666667</v>
      </c>
      <c r="H174" s="286">
        <v>134.40508333333301</v>
      </c>
      <c r="I174" s="286">
        <v>148.75162499999999</v>
      </c>
      <c r="J174" s="286">
        <v>129.67362499999999</v>
      </c>
      <c r="K174" s="286">
        <v>131.287791666667</v>
      </c>
      <c r="L174" s="286">
        <v>117.125</v>
      </c>
      <c r="M174" s="287">
        <v>131.875</v>
      </c>
      <c r="N174" s="201"/>
      <c r="O174" s="284">
        <v>28</v>
      </c>
      <c r="P174" s="285">
        <v>-32.7083333333333</v>
      </c>
      <c r="Q174" s="286">
        <v>-33.9166666666667</v>
      </c>
      <c r="R174" s="286">
        <v>-35.125</v>
      </c>
      <c r="S174" s="286">
        <v>-47</v>
      </c>
      <c r="T174" s="286">
        <v>-43</v>
      </c>
      <c r="U174" s="286">
        <v>-38.625</v>
      </c>
      <c r="V174" s="286">
        <v>-56.332083333333301</v>
      </c>
      <c r="W174" s="286">
        <v>-37.007249999999999</v>
      </c>
      <c r="X174" s="286">
        <v>-46.318083333333298</v>
      </c>
      <c r="Y174" s="286">
        <v>-43.263500000000001</v>
      </c>
      <c r="Z174" s="286">
        <v>-48</v>
      </c>
      <c r="AA174" s="287">
        <v>-42.5416666666667</v>
      </c>
      <c r="AB174" s="295"/>
      <c r="AC174" s="201"/>
      <c r="AD174" s="201"/>
      <c r="AE174" s="201"/>
      <c r="AF174" s="201"/>
      <c r="AG174" s="201"/>
      <c r="AH174" s="201"/>
      <c r="AI174" s="201"/>
      <c r="AJ174" s="284">
        <v>28</v>
      </c>
      <c r="AK174" s="285">
        <v>-23.4166666666667</v>
      </c>
      <c r="AL174" s="286">
        <v>-19.2916666666667</v>
      </c>
      <c r="AM174" s="286">
        <v>-16.6666666666667</v>
      </c>
      <c r="AN174" s="286">
        <v>-24.7083333333333</v>
      </c>
      <c r="AO174" s="286">
        <v>-23.5</v>
      </c>
      <c r="AP174" s="286">
        <v>-19</v>
      </c>
      <c r="AQ174" s="286">
        <v>-28.3325833333333</v>
      </c>
      <c r="AR174" s="286">
        <v>-17.349291666666701</v>
      </c>
      <c r="AS174" s="286">
        <v>-23.1413333333333</v>
      </c>
      <c r="AT174" s="286">
        <v>-21.765416666666699</v>
      </c>
      <c r="AU174" s="286">
        <v>-23.5833333333333</v>
      </c>
      <c r="AV174" s="287">
        <v>-19.625</v>
      </c>
      <c r="AW174" s="201"/>
      <c r="AX174" s="201"/>
      <c r="AY174" s="201"/>
      <c r="AZ174" s="201"/>
      <c r="BA174" s="201"/>
      <c r="BB174" s="201"/>
      <c r="BC174" s="201"/>
      <c r="BD174" s="201"/>
      <c r="BE174" s="201"/>
      <c r="BF174" s="201"/>
      <c r="BG174" s="201"/>
      <c r="BH174" s="2"/>
      <c r="BI174" s="2"/>
      <c r="BJ174" s="2"/>
      <c r="BK174" s="2"/>
      <c r="BL174" s="2"/>
      <c r="BM174" s="2"/>
    </row>
    <row r="175" spans="1:65" ht="16.7" customHeight="1">
      <c r="A175" s="284">
        <v>29</v>
      </c>
      <c r="B175" s="285">
        <v>132</v>
      </c>
      <c r="C175" s="286"/>
      <c r="D175" s="286">
        <v>144.208333333333</v>
      </c>
      <c r="E175" s="286">
        <v>127.208333333333</v>
      </c>
      <c r="F175" s="286">
        <v>136</v>
      </c>
      <c r="G175" s="286">
        <v>149.541666666667</v>
      </c>
      <c r="H175" s="286">
        <v>133.68912499999999</v>
      </c>
      <c r="I175" s="286">
        <v>150.12891666666701</v>
      </c>
      <c r="J175" s="286">
        <v>129.181041666667</v>
      </c>
      <c r="K175" s="286">
        <v>128.95145833333299</v>
      </c>
      <c r="L175" s="286">
        <v>117</v>
      </c>
      <c r="M175" s="287">
        <v>130.75</v>
      </c>
      <c r="N175" s="201"/>
      <c r="O175" s="284">
        <v>29</v>
      </c>
      <c r="P175" s="285">
        <v>-33.0416666666667</v>
      </c>
      <c r="Q175" s="286"/>
      <c r="R175" s="286">
        <v>-35.9583333333333</v>
      </c>
      <c r="S175" s="286">
        <v>-47</v>
      </c>
      <c r="T175" s="286">
        <v>-43</v>
      </c>
      <c r="U175" s="286">
        <v>-36.0833333333333</v>
      </c>
      <c r="V175" s="286">
        <v>-57.373666666666701</v>
      </c>
      <c r="W175" s="286">
        <v>-36.995166666666698</v>
      </c>
      <c r="X175" s="286">
        <v>-46.889249999999997</v>
      </c>
      <c r="Y175" s="286">
        <v>-43.104041666666703</v>
      </c>
      <c r="Z175" s="286">
        <v>-48</v>
      </c>
      <c r="AA175" s="287">
        <v>-43</v>
      </c>
      <c r="AB175" s="295"/>
      <c r="AC175" s="201"/>
      <c r="AD175" s="201"/>
      <c r="AE175" s="201"/>
      <c r="AF175" s="201"/>
      <c r="AG175" s="201"/>
      <c r="AH175" s="201"/>
      <c r="AI175" s="201"/>
      <c r="AJ175" s="284">
        <v>29</v>
      </c>
      <c r="AK175" s="285">
        <v>-23.7916666666667</v>
      </c>
      <c r="AL175" s="286"/>
      <c r="AM175" s="286">
        <v>-17.4583333333333</v>
      </c>
      <c r="AN175" s="286">
        <v>-24.9583333333333</v>
      </c>
      <c r="AO175" s="286">
        <v>-24</v>
      </c>
      <c r="AP175" s="286">
        <v>-19</v>
      </c>
      <c r="AQ175" s="286">
        <v>-28.859958333333299</v>
      </c>
      <c r="AR175" s="286">
        <v>-17.577999999999999</v>
      </c>
      <c r="AS175" s="286">
        <v>-23.5237916666667</v>
      </c>
      <c r="AT175" s="286">
        <v>-21.078041666666699</v>
      </c>
      <c r="AU175" s="286">
        <v>-23.5833333333333</v>
      </c>
      <c r="AV175" s="287">
        <v>-20</v>
      </c>
      <c r="AW175" s="201"/>
      <c r="AX175" s="201"/>
      <c r="AY175" s="201"/>
      <c r="AZ175" s="201"/>
      <c r="BA175" s="201"/>
      <c r="BB175" s="201"/>
      <c r="BC175" s="201"/>
      <c r="BD175" s="201"/>
      <c r="BE175" s="201"/>
      <c r="BF175" s="201"/>
      <c r="BG175" s="201"/>
      <c r="BH175" s="2"/>
      <c r="BI175" s="2"/>
      <c r="BJ175" s="2"/>
      <c r="BK175" s="2"/>
      <c r="BL175" s="2"/>
      <c r="BM175" s="2"/>
    </row>
    <row r="176" spans="1:65" ht="16.7" customHeight="1">
      <c r="A176" s="284">
        <v>30</v>
      </c>
      <c r="B176" s="285">
        <v>130.375</v>
      </c>
      <c r="C176" s="286"/>
      <c r="D176" s="286">
        <v>143.458333333333</v>
      </c>
      <c r="E176" s="286">
        <v>126.125</v>
      </c>
      <c r="F176" s="286">
        <v>135.833333333333</v>
      </c>
      <c r="G176" s="286">
        <v>157.5</v>
      </c>
      <c r="H176" s="286">
        <v>133.23458333333301</v>
      </c>
      <c r="I176" s="286">
        <v>146.93720833333299</v>
      </c>
      <c r="J176" s="286">
        <v>128.66754166666701</v>
      </c>
      <c r="K176" s="286">
        <v>127.0415</v>
      </c>
      <c r="L176" s="286">
        <v>116.791666666667</v>
      </c>
      <c r="M176" s="287">
        <v>129.666666666667</v>
      </c>
      <c r="N176" s="201"/>
      <c r="O176" s="284">
        <v>30</v>
      </c>
      <c r="P176" s="285">
        <v>-32.4583333333333</v>
      </c>
      <c r="Q176" s="286"/>
      <c r="R176" s="286">
        <v>-37.3333333333333</v>
      </c>
      <c r="S176" s="286">
        <v>-46.8333333333333</v>
      </c>
      <c r="T176" s="286">
        <v>-43.5833333333333</v>
      </c>
      <c r="U176" s="286">
        <v>-39.8333333333333</v>
      </c>
      <c r="V176" s="286">
        <v>-58.2835416666667</v>
      </c>
      <c r="W176" s="286">
        <v>-38.112625000000001</v>
      </c>
      <c r="X176" s="286">
        <v>-46.839166666666699</v>
      </c>
      <c r="Y176" s="286">
        <v>-43.453166666666696</v>
      </c>
      <c r="Z176" s="286">
        <v>-48.7916666666667</v>
      </c>
      <c r="AA176" s="287">
        <v>-42.5</v>
      </c>
      <c r="AB176" s="295"/>
      <c r="AC176" s="201"/>
      <c r="AD176" s="201"/>
      <c r="AE176" s="201"/>
      <c r="AF176" s="201"/>
      <c r="AG176" s="201"/>
      <c r="AH176" s="201"/>
      <c r="AI176" s="201"/>
      <c r="AJ176" s="284">
        <v>30</v>
      </c>
      <c r="AK176" s="285">
        <v>-24</v>
      </c>
      <c r="AL176" s="286"/>
      <c r="AM176" s="286">
        <v>-17.7083333333333</v>
      </c>
      <c r="AN176" s="286">
        <v>-25.0833333333333</v>
      </c>
      <c r="AO176" s="286">
        <v>-24</v>
      </c>
      <c r="AP176" s="286">
        <v>-17.7916666666667</v>
      </c>
      <c r="AQ176" s="286">
        <v>-29.2865416666667</v>
      </c>
      <c r="AR176" s="286">
        <v>-18.644583333333301</v>
      </c>
      <c r="AS176" s="286">
        <v>-23.602166666666701</v>
      </c>
      <c r="AT176" s="286">
        <v>-21.281708333333299</v>
      </c>
      <c r="AU176" s="286">
        <v>-23.8333333333333</v>
      </c>
      <c r="AV176" s="287">
        <v>-20.0416666666667</v>
      </c>
      <c r="AW176" s="201"/>
      <c r="AX176" s="201"/>
      <c r="AY176" s="201"/>
      <c r="AZ176" s="201"/>
      <c r="BA176" s="201"/>
      <c r="BB176" s="201"/>
      <c r="BC176" s="201"/>
      <c r="BD176" s="201"/>
      <c r="BE176" s="201"/>
      <c r="BF176" s="201"/>
      <c r="BG176" s="201"/>
      <c r="BH176" s="2"/>
      <c r="BI176" s="2"/>
      <c r="BJ176" s="2"/>
      <c r="BK176" s="2"/>
      <c r="BL176" s="2"/>
      <c r="BM176" s="2"/>
    </row>
    <row r="177" spans="1:65" ht="16.7" customHeight="1">
      <c r="A177" s="288">
        <v>31</v>
      </c>
      <c r="B177" s="289">
        <v>129.875</v>
      </c>
      <c r="C177" s="290"/>
      <c r="D177" s="290">
        <v>142.375</v>
      </c>
      <c r="E177" s="290"/>
      <c r="F177" s="290">
        <v>135.083333333333</v>
      </c>
      <c r="G177" s="290"/>
      <c r="H177" s="290">
        <v>133.04070833333299</v>
      </c>
      <c r="I177" s="290">
        <v>144.33416666666699</v>
      </c>
      <c r="J177" s="290"/>
      <c r="K177" s="290">
        <v>126.128541666667</v>
      </c>
      <c r="L177" s="290"/>
      <c r="M177" s="291">
        <v>131.583333333333</v>
      </c>
      <c r="N177" s="201"/>
      <c r="O177" s="288">
        <v>31</v>
      </c>
      <c r="P177" s="289">
        <v>-34.25</v>
      </c>
      <c r="Q177" s="290"/>
      <c r="R177" s="290">
        <v>-35.4583333333333</v>
      </c>
      <c r="S177" s="290"/>
      <c r="T177" s="290">
        <v>-44.625</v>
      </c>
      <c r="U177" s="290"/>
      <c r="V177" s="290">
        <v>-59.055458333333398</v>
      </c>
      <c r="W177" s="290">
        <v>-39.090499999999999</v>
      </c>
      <c r="X177" s="290"/>
      <c r="Y177" s="290">
        <v>-43.935708333333302</v>
      </c>
      <c r="Z177" s="290"/>
      <c r="AA177" s="291">
        <v>-40.5</v>
      </c>
      <c r="AB177" s="295"/>
      <c r="AC177" s="201"/>
      <c r="AD177" s="201"/>
      <c r="AE177" s="201"/>
      <c r="AF177" s="201"/>
      <c r="AG177" s="201"/>
      <c r="AH177" s="201"/>
      <c r="AI177" s="201"/>
      <c r="AJ177" s="288">
        <v>31</v>
      </c>
      <c r="AK177" s="289">
        <v>-24.7916666666667</v>
      </c>
      <c r="AL177" s="290"/>
      <c r="AM177" s="290">
        <v>-18.0416666666667</v>
      </c>
      <c r="AN177" s="290"/>
      <c r="AO177" s="290">
        <v>-24.25</v>
      </c>
      <c r="AP177" s="290"/>
      <c r="AQ177" s="290">
        <v>-29.545666666666701</v>
      </c>
      <c r="AR177" s="290">
        <v>-19.672875000000001</v>
      </c>
      <c r="AS177" s="290"/>
      <c r="AT177" s="290">
        <v>-21.3504166666667</v>
      </c>
      <c r="AU177" s="290"/>
      <c r="AV177" s="291">
        <v>-19.25</v>
      </c>
      <c r="AW177" s="201"/>
      <c r="AX177" s="201"/>
      <c r="AY177" s="201"/>
      <c r="AZ177" s="201"/>
      <c r="BA177" s="201"/>
      <c r="BB177" s="201"/>
      <c r="BC177" s="201"/>
      <c r="BD177" s="201"/>
      <c r="BE177" s="201"/>
      <c r="BF177" s="201"/>
      <c r="BG177" s="201"/>
      <c r="BH177" s="2"/>
      <c r="BI177" s="2"/>
      <c r="BJ177" s="2"/>
      <c r="BK177" s="2"/>
      <c r="BL177" s="2"/>
      <c r="BM177" s="2"/>
    </row>
    <row r="178" spans="1:65" ht="16.7" customHeight="1">
      <c r="A178" s="280" t="s">
        <v>351</v>
      </c>
      <c r="B178" s="281">
        <f t="shared" ref="B178:M178" si="12">AVERAGE(B147:B177)</f>
        <v>143.63575268817203</v>
      </c>
      <c r="C178" s="282">
        <f t="shared" si="12"/>
        <v>129.51488095238093</v>
      </c>
      <c r="D178" s="282">
        <f t="shared" si="12"/>
        <v>132.60483870967741</v>
      </c>
      <c r="E178" s="282">
        <f t="shared" si="12"/>
        <v>134.61111111111106</v>
      </c>
      <c r="F178" s="282">
        <f t="shared" si="12"/>
        <v>135.60349462365588</v>
      </c>
      <c r="G178" s="282">
        <f t="shared" si="12"/>
        <v>147.13611111111106</v>
      </c>
      <c r="H178" s="282">
        <f t="shared" si="12"/>
        <v>146.84822849462364</v>
      </c>
      <c r="I178" s="282">
        <f t="shared" si="12"/>
        <v>133.19587634408603</v>
      </c>
      <c r="J178" s="282">
        <f t="shared" si="12"/>
        <v>132.61295972222226</v>
      </c>
      <c r="K178" s="282">
        <f t="shared" si="12"/>
        <v>127.01341397849463</v>
      </c>
      <c r="L178" s="282">
        <f t="shared" si="12"/>
        <v>121.10039861111113</v>
      </c>
      <c r="M178" s="283">
        <f t="shared" si="12"/>
        <v>126.91397849462359</v>
      </c>
      <c r="N178" s="292"/>
      <c r="O178" s="280" t="s">
        <v>351</v>
      </c>
      <c r="P178" s="281">
        <f t="shared" ref="P178:AA178" si="13">AVERAGE(P147:P177)</f>
        <v>-34.166666666666671</v>
      </c>
      <c r="Q178" s="282">
        <f t="shared" si="13"/>
        <v>-37.078869047619044</v>
      </c>
      <c r="R178" s="282">
        <f t="shared" si="13"/>
        <v>-35.586021505376344</v>
      </c>
      <c r="S178" s="282">
        <f t="shared" si="13"/>
        <v>-42.298611111111114</v>
      </c>
      <c r="T178" s="282">
        <f t="shared" si="13"/>
        <v>-42.792543244506788</v>
      </c>
      <c r="U178" s="282">
        <f t="shared" si="13"/>
        <v>-39.772222222222211</v>
      </c>
      <c r="V178" s="282">
        <f t="shared" si="13"/>
        <v>-45.647479838709685</v>
      </c>
      <c r="W178" s="282">
        <f t="shared" si="13"/>
        <v>-55.627173387096775</v>
      </c>
      <c r="X178" s="282">
        <f t="shared" si="13"/>
        <v>-45.508095833333329</v>
      </c>
      <c r="Y178" s="282">
        <f t="shared" si="13"/>
        <v>-45.655715053763444</v>
      </c>
      <c r="Z178" s="282">
        <f t="shared" si="13"/>
        <v>-45.794116666666675</v>
      </c>
      <c r="AA178" s="283">
        <f t="shared" si="13"/>
        <v>-42.862903225806441</v>
      </c>
      <c r="AB178" s="295"/>
      <c r="AC178" s="309"/>
      <c r="AD178" s="309"/>
      <c r="AE178" s="309"/>
      <c r="AF178" s="309"/>
      <c r="AG178" s="309"/>
      <c r="AH178" s="309"/>
      <c r="AI178" s="309"/>
      <c r="AJ178" s="280" t="s">
        <v>351</v>
      </c>
      <c r="AK178" s="281">
        <f t="shared" ref="AK178:AV178" si="14">AVERAGE(AK147:AK177)</f>
        <v>-20.247311827956999</v>
      </c>
      <c r="AL178" s="282">
        <f t="shared" si="14"/>
        <v>-21.906250000000007</v>
      </c>
      <c r="AM178" s="282">
        <f t="shared" si="14"/>
        <v>-19.28494623655914</v>
      </c>
      <c r="AN178" s="282">
        <f t="shared" si="14"/>
        <v>-21.376388888888879</v>
      </c>
      <c r="AO178" s="282">
        <f t="shared" si="14"/>
        <v>-23.309139784946236</v>
      </c>
      <c r="AP178" s="282">
        <f t="shared" si="14"/>
        <v>-20.494444444444447</v>
      </c>
      <c r="AQ178" s="282">
        <f t="shared" si="14"/>
        <v>-22.375284946236558</v>
      </c>
      <c r="AR178" s="282">
        <f t="shared" si="14"/>
        <v>-30.379545698924737</v>
      </c>
      <c r="AS178" s="282">
        <f t="shared" si="14"/>
        <v>-23.876641666666668</v>
      </c>
      <c r="AT178" s="282">
        <f t="shared" si="14"/>
        <v>-22.155635752688173</v>
      </c>
      <c r="AU178" s="282">
        <f t="shared" si="14"/>
        <v>-22.388637499999994</v>
      </c>
      <c r="AV178" s="283">
        <f t="shared" si="14"/>
        <v>-20.212365591397848</v>
      </c>
      <c r="AW178" s="309"/>
      <c r="AX178" s="309"/>
      <c r="AY178" s="309"/>
      <c r="AZ178" s="309"/>
      <c r="BA178" s="309"/>
      <c r="BB178" s="309"/>
      <c r="BC178" s="201"/>
      <c r="BD178" s="201"/>
      <c r="BE178" s="201"/>
      <c r="BF178" s="201"/>
      <c r="BG178" s="201"/>
      <c r="BH178" s="2"/>
      <c r="BI178" s="2"/>
      <c r="BJ178" s="2"/>
      <c r="BK178" s="2"/>
      <c r="BL178" s="2"/>
      <c r="BM178" s="2"/>
    </row>
    <row r="179" spans="1:65" ht="16.7" customHeight="1">
      <c r="A179" s="284" t="s">
        <v>352</v>
      </c>
      <c r="B179" s="294">
        <v>168</v>
      </c>
      <c r="C179" s="295">
        <v>133</v>
      </c>
      <c r="D179" s="295">
        <v>153</v>
      </c>
      <c r="E179" s="295">
        <v>142</v>
      </c>
      <c r="F179" s="295">
        <v>160</v>
      </c>
      <c r="G179" s="295">
        <v>164</v>
      </c>
      <c r="H179" s="295">
        <v>174.17599999999999</v>
      </c>
      <c r="I179" s="295">
        <v>151.14599999999999</v>
      </c>
      <c r="J179" s="295">
        <v>143.18700000000001</v>
      </c>
      <c r="K179" s="295">
        <v>135.745</v>
      </c>
      <c r="L179" s="295">
        <v>127</v>
      </c>
      <c r="M179" s="296">
        <v>140</v>
      </c>
      <c r="N179" s="293"/>
      <c r="O179" s="284" t="s">
        <v>352</v>
      </c>
      <c r="P179" s="294">
        <v>-27</v>
      </c>
      <c r="Q179" s="295">
        <v>-32</v>
      </c>
      <c r="R179" s="295">
        <v>-29</v>
      </c>
      <c r="S179" s="295">
        <v>-33</v>
      </c>
      <c r="T179" s="295">
        <v>-29</v>
      </c>
      <c r="U179" s="295">
        <v>-24</v>
      </c>
      <c r="V179" s="295">
        <v>-29</v>
      </c>
      <c r="W179" s="286">
        <v>-36.113999999999997</v>
      </c>
      <c r="X179" s="286">
        <v>-39.488</v>
      </c>
      <c r="Y179" s="286">
        <v>-41.146999999999998</v>
      </c>
      <c r="Z179" s="295">
        <v>-44</v>
      </c>
      <c r="AA179" s="296">
        <v>-38</v>
      </c>
      <c r="AB179" s="295"/>
      <c r="AC179" s="201"/>
      <c r="AD179" s="201"/>
      <c r="AE179" s="201"/>
      <c r="AF179" s="201"/>
      <c r="AG179" s="201"/>
      <c r="AH179" s="201"/>
      <c r="AI179" s="201"/>
      <c r="AJ179" s="284" t="s">
        <v>352</v>
      </c>
      <c r="AK179" s="294">
        <v>-15</v>
      </c>
      <c r="AL179" s="295">
        <v>-18</v>
      </c>
      <c r="AM179" s="295">
        <v>-15</v>
      </c>
      <c r="AN179" s="295">
        <v>-18</v>
      </c>
      <c r="AO179" s="295">
        <v>-19</v>
      </c>
      <c r="AP179" s="295">
        <v>-15</v>
      </c>
      <c r="AQ179" s="295">
        <v>-15</v>
      </c>
      <c r="AR179" s="286">
        <v>-16.635999999999999</v>
      </c>
      <c r="AS179" s="286">
        <v>-19.8</v>
      </c>
      <c r="AT179" s="286">
        <v>-17.510999999999999</v>
      </c>
      <c r="AU179" s="295">
        <v>-21</v>
      </c>
      <c r="AV179" s="296">
        <v>-16</v>
      </c>
      <c r="AW179" s="201"/>
      <c r="AX179" s="201"/>
      <c r="AY179" s="201"/>
      <c r="AZ179" s="201"/>
      <c r="BA179" s="201"/>
      <c r="BB179" s="201"/>
      <c r="BC179" s="201"/>
      <c r="BD179" s="201"/>
      <c r="BE179" s="201"/>
      <c r="BF179" s="201"/>
      <c r="BG179" s="201"/>
      <c r="BH179" s="2"/>
      <c r="BI179" s="2"/>
      <c r="BJ179" s="2"/>
      <c r="BK179" s="2"/>
      <c r="BL179" s="2"/>
      <c r="BM179" s="2"/>
    </row>
    <row r="180" spans="1:65" ht="16.7" customHeight="1">
      <c r="A180" s="288" t="s">
        <v>353</v>
      </c>
      <c r="B180" s="297">
        <v>129</v>
      </c>
      <c r="C180" s="298">
        <v>128</v>
      </c>
      <c r="D180" s="298">
        <v>125</v>
      </c>
      <c r="E180" s="298">
        <v>126</v>
      </c>
      <c r="F180" s="298">
        <v>124</v>
      </c>
      <c r="G180" s="298">
        <v>133</v>
      </c>
      <c r="H180" s="298">
        <v>132.59800000000001</v>
      </c>
      <c r="I180" s="298">
        <v>125.61799999999999</v>
      </c>
      <c r="J180" s="298">
        <v>127.10899999999999</v>
      </c>
      <c r="K180" s="298">
        <v>123.696</v>
      </c>
      <c r="L180" s="298">
        <v>116</v>
      </c>
      <c r="M180" s="299">
        <v>115</v>
      </c>
      <c r="N180" s="293"/>
      <c r="O180" s="288" t="s">
        <v>353</v>
      </c>
      <c r="P180" s="297">
        <v>-43</v>
      </c>
      <c r="Q180" s="298">
        <v>-43</v>
      </c>
      <c r="R180" s="298">
        <v>-47</v>
      </c>
      <c r="S180" s="298">
        <v>-52</v>
      </c>
      <c r="T180" s="298">
        <v>-47</v>
      </c>
      <c r="U180" s="298">
        <v>-50</v>
      </c>
      <c r="V180" s="290">
        <v>-59.371000000000002</v>
      </c>
      <c r="W180" s="290">
        <v>-69.343999999999994</v>
      </c>
      <c r="X180" s="290">
        <v>-50.68</v>
      </c>
      <c r="Y180" s="290">
        <v>-51.125</v>
      </c>
      <c r="Z180" s="298">
        <v>-49</v>
      </c>
      <c r="AA180" s="299">
        <v>-50</v>
      </c>
      <c r="AB180" s="295"/>
      <c r="AC180" s="201"/>
      <c r="AD180" s="201"/>
      <c r="AE180" s="201"/>
      <c r="AF180" s="201"/>
      <c r="AG180" s="201"/>
      <c r="AH180" s="201"/>
      <c r="AI180" s="201"/>
      <c r="AJ180" s="288" t="s">
        <v>353</v>
      </c>
      <c r="AK180" s="297">
        <v>-26</v>
      </c>
      <c r="AL180" s="298">
        <v>-26</v>
      </c>
      <c r="AM180" s="298">
        <v>-22</v>
      </c>
      <c r="AN180" s="298">
        <v>-26</v>
      </c>
      <c r="AO180" s="298">
        <v>-26</v>
      </c>
      <c r="AP180" s="298">
        <v>-26</v>
      </c>
      <c r="AQ180" s="290">
        <v>-30.117000000000001</v>
      </c>
      <c r="AR180" s="290">
        <v>-38.408000000000001</v>
      </c>
      <c r="AS180" s="290">
        <v>-27.462</v>
      </c>
      <c r="AT180" s="290">
        <v>-26.541</v>
      </c>
      <c r="AU180" s="298">
        <v>-24</v>
      </c>
      <c r="AV180" s="299">
        <v>-26</v>
      </c>
      <c r="AW180" s="201"/>
      <c r="AX180" s="201"/>
      <c r="AY180" s="201"/>
      <c r="AZ180" s="201"/>
      <c r="BA180" s="201"/>
      <c r="BB180" s="201"/>
      <c r="BC180" s="201"/>
      <c r="BD180" s="201"/>
      <c r="BE180" s="201"/>
      <c r="BF180" s="201"/>
      <c r="BG180" s="201"/>
      <c r="BH180" s="2"/>
      <c r="BI180" s="2"/>
      <c r="BJ180" s="2"/>
      <c r="BK180" s="2"/>
      <c r="BL180" s="2"/>
      <c r="BM180" s="2"/>
    </row>
    <row r="181" spans="1:65" ht="16.7" customHeight="1">
      <c r="A181" s="356" t="s">
        <v>385</v>
      </c>
      <c r="B181" s="356"/>
      <c r="C181" s="356"/>
      <c r="D181" s="356" t="s">
        <v>421</v>
      </c>
      <c r="E181" s="356"/>
      <c r="F181" s="356"/>
      <c r="G181" s="356"/>
      <c r="H181" s="356"/>
      <c r="I181" s="356" t="s">
        <v>422</v>
      </c>
      <c r="J181" s="356"/>
      <c r="K181" s="356"/>
      <c r="L181" s="356"/>
      <c r="M181" s="356"/>
      <c r="N181" s="201"/>
      <c r="O181" s="356" t="s">
        <v>423</v>
      </c>
      <c r="P181" s="356"/>
      <c r="Q181" s="356"/>
      <c r="R181" s="356" t="s">
        <v>424</v>
      </c>
      <c r="S181" s="356"/>
      <c r="T181" s="356"/>
      <c r="U181" s="356"/>
      <c r="V181" s="356"/>
      <c r="W181" s="356" t="s">
        <v>425</v>
      </c>
      <c r="X181" s="356"/>
      <c r="Y181" s="356"/>
      <c r="Z181" s="356"/>
      <c r="AA181" s="356"/>
      <c r="AB181" s="358"/>
      <c r="AC181" s="358"/>
      <c r="AD181" s="358"/>
      <c r="AE181" s="358"/>
      <c r="AF181" s="358"/>
      <c r="AG181" s="358"/>
      <c r="AH181" s="358"/>
      <c r="AI181" s="358"/>
      <c r="AJ181" s="356" t="s">
        <v>426</v>
      </c>
      <c r="AK181" s="356"/>
      <c r="AL181" s="356"/>
      <c r="AM181" s="356" t="s">
        <v>427</v>
      </c>
      <c r="AN181" s="356"/>
      <c r="AO181" s="356"/>
      <c r="AP181" s="356"/>
      <c r="AQ181" s="356"/>
      <c r="AR181" s="356" t="s">
        <v>428</v>
      </c>
      <c r="AS181" s="356"/>
      <c r="AT181" s="356"/>
      <c r="AU181" s="356"/>
      <c r="AV181" s="356"/>
      <c r="AW181" s="201"/>
      <c r="AX181" s="300"/>
      <c r="AY181" s="201"/>
      <c r="AZ181" s="201"/>
      <c r="BA181" s="201"/>
      <c r="BB181" s="201"/>
      <c r="BC181" s="201"/>
      <c r="BD181" s="201"/>
      <c r="BE181" s="201"/>
      <c r="BF181" s="201"/>
      <c r="BG181" s="201"/>
      <c r="BH181" s="2"/>
      <c r="BI181" s="2"/>
      <c r="BJ181" s="2"/>
      <c r="BK181" s="2"/>
      <c r="BL181" s="2"/>
      <c r="BM181" s="2"/>
    </row>
    <row r="182" spans="1:65" ht="16.7" customHeight="1">
      <c r="A182" s="300"/>
      <c r="B182" s="201"/>
      <c r="C182" s="201"/>
      <c r="D182" s="300"/>
      <c r="E182" s="201"/>
      <c r="F182" s="201"/>
      <c r="G182" s="358"/>
      <c r="H182" s="358"/>
      <c r="I182" s="300"/>
      <c r="J182" s="201"/>
      <c r="K182" s="201"/>
      <c r="L182" s="201"/>
      <c r="M182" s="201"/>
      <c r="N182" s="201"/>
      <c r="O182" s="300"/>
      <c r="P182" s="201"/>
      <c r="Q182" s="201"/>
      <c r="R182" s="300"/>
      <c r="S182" s="201"/>
      <c r="T182" s="358"/>
      <c r="U182" s="358"/>
      <c r="V182" s="358"/>
      <c r="W182" s="300"/>
      <c r="X182" s="201"/>
      <c r="Y182" s="201"/>
      <c r="Z182" s="201"/>
      <c r="AA182" s="201"/>
      <c r="AB182" s="300"/>
      <c r="AC182" s="201"/>
      <c r="AD182" s="201"/>
      <c r="AE182" s="300"/>
      <c r="AF182" s="201"/>
      <c r="AG182" s="201"/>
      <c r="AH182" s="201"/>
      <c r="AI182" s="201"/>
      <c r="AJ182" s="300"/>
      <c r="AK182" s="201"/>
      <c r="AL182" s="201"/>
      <c r="AM182" s="300"/>
      <c r="AN182" s="357" t="s">
        <v>429</v>
      </c>
      <c r="AO182" s="357"/>
      <c r="AP182" s="357"/>
      <c r="AQ182" s="357"/>
      <c r="AR182" s="300"/>
      <c r="AS182" s="201"/>
      <c r="AT182" s="201"/>
      <c r="AU182" s="201"/>
      <c r="AV182" s="201"/>
      <c r="AW182" s="201"/>
      <c r="AX182" s="300"/>
      <c r="AY182" s="201"/>
      <c r="AZ182" s="201"/>
      <c r="BA182" s="201"/>
      <c r="BB182" s="201"/>
      <c r="BC182" s="201"/>
      <c r="BD182" s="201"/>
      <c r="BE182" s="201"/>
      <c r="BF182" s="201"/>
      <c r="BG182" s="201"/>
      <c r="BH182" s="2"/>
      <c r="BI182" s="2"/>
      <c r="BJ182" s="2"/>
      <c r="BK182" s="2"/>
      <c r="BL182" s="2"/>
      <c r="BM182" s="2"/>
    </row>
    <row r="183" spans="1:65" ht="16.7" customHeight="1">
      <c r="A183" s="300"/>
      <c r="B183" s="201"/>
      <c r="C183" s="201"/>
      <c r="D183" s="300"/>
      <c r="E183" s="201"/>
      <c r="F183" s="201"/>
      <c r="G183" s="201"/>
      <c r="H183" s="201"/>
      <c r="I183" s="300"/>
      <c r="J183" s="201"/>
      <c r="K183" s="201"/>
      <c r="L183" s="201"/>
      <c r="M183" s="201"/>
      <c r="N183" s="201"/>
      <c r="O183" s="300"/>
      <c r="P183" s="201"/>
      <c r="Q183" s="201"/>
      <c r="R183" s="300"/>
      <c r="S183" s="201"/>
      <c r="T183" s="278"/>
      <c r="U183" s="201"/>
      <c r="V183" s="201"/>
      <c r="W183" s="300"/>
      <c r="X183" s="201"/>
      <c r="Y183" s="201"/>
      <c r="Z183" s="201"/>
      <c r="AA183" s="201"/>
      <c r="AB183" s="300"/>
      <c r="AC183" s="201"/>
      <c r="AD183" s="201"/>
      <c r="AE183" s="300"/>
      <c r="AF183" s="201"/>
      <c r="AG183" s="201"/>
      <c r="AH183" s="201"/>
      <c r="AI183" s="201"/>
      <c r="AJ183" s="300"/>
      <c r="AK183" s="201"/>
      <c r="AL183" s="201"/>
      <c r="AM183" s="300"/>
      <c r="AN183" s="201"/>
      <c r="AO183" s="357" t="s">
        <v>430</v>
      </c>
      <c r="AP183" s="357"/>
      <c r="AQ183" s="201"/>
      <c r="AR183" s="300"/>
      <c r="AS183" s="201"/>
      <c r="AT183" s="201"/>
      <c r="AU183" s="201"/>
      <c r="AV183" s="201"/>
      <c r="AW183" s="201"/>
      <c r="AX183" s="300"/>
      <c r="AY183" s="201"/>
      <c r="AZ183" s="201"/>
      <c r="BA183" s="201"/>
      <c r="BB183" s="201"/>
      <c r="BC183" s="201"/>
      <c r="BD183" s="201"/>
      <c r="BE183" s="201"/>
      <c r="BF183" s="201"/>
      <c r="BG183" s="201"/>
      <c r="BH183" s="2"/>
      <c r="BI183" s="2"/>
      <c r="BJ183" s="2"/>
      <c r="BK183" s="2"/>
      <c r="BL183" s="2"/>
      <c r="BM183" s="2"/>
    </row>
    <row r="184" spans="1:65" ht="16.7" customHeight="1">
      <c r="A184" s="300"/>
      <c r="B184" s="201"/>
      <c r="C184" s="201"/>
      <c r="D184" s="300"/>
      <c r="E184" s="201"/>
      <c r="F184" s="201"/>
      <c r="G184" s="201"/>
      <c r="H184" s="201"/>
      <c r="I184" s="300"/>
      <c r="J184" s="201"/>
      <c r="K184" s="201"/>
      <c r="L184" s="201"/>
      <c r="M184" s="201"/>
      <c r="N184" s="201"/>
      <c r="O184" s="300"/>
      <c r="P184" s="201"/>
      <c r="Q184" s="201"/>
      <c r="R184" s="300"/>
      <c r="S184" s="201"/>
      <c r="T184" s="278"/>
      <c r="U184" s="201"/>
      <c r="V184" s="201"/>
      <c r="W184" s="300"/>
      <c r="X184" s="201"/>
      <c r="Y184" s="201"/>
      <c r="Z184" s="201"/>
      <c r="AA184" s="201"/>
      <c r="AB184" s="300"/>
      <c r="AC184" s="201"/>
      <c r="AD184" s="201"/>
      <c r="AE184" s="300"/>
      <c r="AF184" s="201"/>
      <c r="AG184" s="201"/>
      <c r="AH184" s="201"/>
      <c r="AI184" s="201"/>
      <c r="AJ184" s="300"/>
      <c r="AK184" s="201"/>
      <c r="AL184" s="201"/>
      <c r="AM184" s="300"/>
      <c r="AN184" s="201"/>
      <c r="AO184" s="201"/>
      <c r="AP184" s="201"/>
      <c r="AQ184" s="201"/>
      <c r="AR184" s="300"/>
      <c r="AS184" s="201"/>
      <c r="AT184" s="201"/>
      <c r="AU184" s="201"/>
      <c r="AV184" s="201"/>
      <c r="AW184" s="201"/>
      <c r="AX184" s="300"/>
      <c r="AY184" s="201"/>
      <c r="AZ184" s="201"/>
      <c r="BA184" s="201"/>
      <c r="BB184" s="201"/>
      <c r="BC184" s="201"/>
      <c r="BD184" s="201"/>
      <c r="BE184" s="201"/>
      <c r="BF184" s="201"/>
      <c r="BG184" s="201"/>
      <c r="BH184" s="2"/>
      <c r="BI184" s="2"/>
      <c r="BJ184" s="2"/>
      <c r="BK184" s="2"/>
      <c r="BL184" s="2"/>
      <c r="BM184" s="2"/>
    </row>
    <row r="185" spans="1:65" ht="16.7" customHeight="1">
      <c r="A185" s="300"/>
      <c r="B185" s="201"/>
      <c r="C185" s="201"/>
      <c r="D185" s="300"/>
      <c r="E185" s="201"/>
      <c r="F185" s="201"/>
      <c r="G185" s="201"/>
      <c r="H185" s="201"/>
      <c r="I185" s="300"/>
      <c r="J185" s="201"/>
      <c r="K185" s="201"/>
      <c r="L185" s="201"/>
      <c r="M185" s="201"/>
      <c r="N185" s="201"/>
      <c r="O185" s="300"/>
      <c r="P185" s="201"/>
      <c r="Q185" s="201"/>
      <c r="R185" s="300"/>
      <c r="S185" s="201"/>
      <c r="T185" s="278"/>
      <c r="U185" s="201"/>
      <c r="V185" s="201"/>
      <c r="W185" s="300"/>
      <c r="X185" s="201"/>
      <c r="Y185" s="201"/>
      <c r="Z185" s="201"/>
      <c r="AA185" s="201"/>
      <c r="AB185" s="300"/>
      <c r="AC185" s="201"/>
      <c r="AD185" s="201"/>
      <c r="AE185" s="300"/>
      <c r="AF185" s="201"/>
      <c r="AG185" s="201"/>
      <c r="AH185" s="201"/>
      <c r="AI185" s="201"/>
      <c r="AJ185" s="300"/>
      <c r="AK185" s="201"/>
      <c r="AL185" s="201"/>
      <c r="AM185" s="300"/>
      <c r="AN185" s="201"/>
      <c r="AO185" s="201"/>
      <c r="AP185" s="201"/>
      <c r="AQ185" s="201"/>
      <c r="AR185" s="300"/>
      <c r="AS185" s="201"/>
      <c r="AT185" s="201"/>
      <c r="AU185" s="201"/>
      <c r="AV185" s="201"/>
      <c r="AW185" s="201"/>
      <c r="AX185" s="300"/>
      <c r="AY185" s="201"/>
      <c r="AZ185" s="201"/>
      <c r="BA185" s="201"/>
      <c r="BB185" s="201"/>
      <c r="BC185" s="201"/>
      <c r="BD185" s="201"/>
      <c r="BE185" s="201"/>
      <c r="BF185" s="201"/>
      <c r="BG185" s="201"/>
      <c r="BH185" s="2"/>
      <c r="BI185" s="2"/>
      <c r="BJ185" s="2"/>
      <c r="BK185" s="2"/>
      <c r="BL185" s="2"/>
      <c r="BM185" s="2"/>
    </row>
    <row r="186" spans="1:65" ht="16.7" customHeight="1">
      <c r="A186" s="300"/>
      <c r="B186" s="201"/>
      <c r="C186" s="201"/>
      <c r="D186" s="300"/>
      <c r="E186" s="201"/>
      <c r="F186" s="201"/>
      <c r="G186" s="201"/>
      <c r="H186" s="201"/>
      <c r="I186" s="300"/>
      <c r="J186" s="201"/>
      <c r="K186" s="201"/>
      <c r="L186" s="201"/>
      <c r="M186" s="201"/>
      <c r="N186" s="201"/>
      <c r="O186" s="300"/>
      <c r="P186" s="201"/>
      <c r="Q186" s="201"/>
      <c r="R186" s="300"/>
      <c r="S186" s="201"/>
      <c r="T186" s="278"/>
      <c r="U186" s="201"/>
      <c r="V186" s="201"/>
      <c r="W186" s="300"/>
      <c r="X186" s="201"/>
      <c r="Y186" s="201"/>
      <c r="Z186" s="201"/>
      <c r="AA186" s="201"/>
      <c r="AB186" s="300"/>
      <c r="AC186" s="201"/>
      <c r="AD186" s="201"/>
      <c r="AE186" s="300"/>
      <c r="AF186" s="201"/>
      <c r="AG186" s="201"/>
      <c r="AH186" s="201"/>
      <c r="AI186" s="201"/>
      <c r="AJ186" s="300"/>
      <c r="AK186" s="201"/>
      <c r="AL186" s="201"/>
      <c r="AM186" s="300"/>
      <c r="AN186" s="201"/>
      <c r="AO186" s="201"/>
      <c r="AP186" s="201"/>
      <c r="AQ186" s="201"/>
      <c r="AR186" s="300"/>
      <c r="AS186" s="201"/>
      <c r="AT186" s="201"/>
      <c r="AU186" s="201"/>
      <c r="AV186" s="201"/>
      <c r="AW186" s="201"/>
      <c r="AX186" s="300"/>
      <c r="AY186" s="201"/>
      <c r="AZ186" s="201"/>
      <c r="BA186" s="201"/>
      <c r="BB186" s="201"/>
      <c r="BC186" s="201"/>
      <c r="BD186" s="201"/>
      <c r="BE186" s="201"/>
      <c r="BF186" s="201"/>
      <c r="BG186" s="201"/>
      <c r="BH186" s="2"/>
      <c r="BI186" s="2"/>
      <c r="BJ186" s="2"/>
      <c r="BK186" s="2"/>
      <c r="BL186" s="2"/>
      <c r="BM186" s="2"/>
    </row>
    <row r="187" spans="1:65" ht="16.7" customHeight="1">
      <c r="A187" s="300"/>
      <c r="B187" s="201"/>
      <c r="C187" s="201"/>
      <c r="D187" s="300"/>
      <c r="E187" s="201"/>
      <c r="F187" s="201"/>
      <c r="G187" s="201"/>
      <c r="H187" s="201"/>
      <c r="I187" s="300"/>
      <c r="J187" s="201"/>
      <c r="K187" s="201"/>
      <c r="L187" s="201"/>
      <c r="M187" s="201"/>
      <c r="N187" s="295"/>
      <c r="O187" s="300"/>
      <c r="P187" s="201"/>
      <c r="Q187" s="201"/>
      <c r="R187" s="300"/>
      <c r="S187" s="201"/>
      <c r="T187" s="278"/>
      <c r="U187" s="201"/>
      <c r="V187" s="201"/>
      <c r="W187" s="300"/>
      <c r="X187" s="201"/>
      <c r="Y187" s="201"/>
      <c r="Z187" s="201"/>
      <c r="AA187" s="201"/>
      <c r="AB187" s="300"/>
      <c r="AC187" s="201"/>
      <c r="AD187" s="201"/>
      <c r="AE187" s="300"/>
      <c r="AF187" s="201"/>
      <c r="AG187" s="201"/>
      <c r="AH187" s="201"/>
      <c r="AI187" s="201"/>
      <c r="AJ187" s="300"/>
      <c r="AK187" s="201"/>
      <c r="AL187" s="201"/>
      <c r="AM187" s="300"/>
      <c r="AN187" s="201"/>
      <c r="AO187" s="201"/>
      <c r="AP187" s="201"/>
      <c r="AQ187" s="201"/>
      <c r="AR187" s="300"/>
      <c r="AS187" s="201"/>
      <c r="AT187" s="201"/>
      <c r="AU187" s="201"/>
      <c r="AV187" s="201"/>
      <c r="AW187" s="201"/>
      <c r="AX187" s="300"/>
      <c r="AY187" s="201"/>
      <c r="AZ187" s="201"/>
      <c r="BA187" s="201"/>
      <c r="BB187" s="201"/>
      <c r="BC187" s="201"/>
      <c r="BD187" s="201"/>
      <c r="BE187" s="201"/>
      <c r="BF187" s="201"/>
      <c r="BG187" s="201"/>
      <c r="BH187" s="2"/>
      <c r="BI187" s="2"/>
      <c r="BJ187" s="2"/>
      <c r="BK187" s="2"/>
      <c r="BL187" s="2"/>
      <c r="BM187" s="2"/>
    </row>
    <row r="188" spans="1:65" ht="16.7" customHeight="1">
      <c r="A188" s="300"/>
      <c r="B188" s="201"/>
      <c r="C188" s="201"/>
      <c r="D188" s="300"/>
      <c r="E188" s="201"/>
      <c r="F188" s="201"/>
      <c r="G188" s="201"/>
      <c r="H188" s="201"/>
      <c r="I188" s="300"/>
      <c r="J188" s="201"/>
      <c r="K188" s="201"/>
      <c r="L188" s="201"/>
      <c r="M188" s="201"/>
      <c r="N188" s="295"/>
      <c r="O188" s="300"/>
      <c r="P188" s="201"/>
      <c r="Q188" s="201"/>
      <c r="R188" s="300"/>
      <c r="S188" s="201"/>
      <c r="T188" s="278"/>
      <c r="U188" s="201"/>
      <c r="V188" s="201"/>
      <c r="W188" s="300"/>
      <c r="X188" s="201"/>
      <c r="Y188" s="201"/>
      <c r="Z188" s="201"/>
      <c r="AA188" s="201"/>
      <c r="AB188" s="300"/>
      <c r="AC188" s="201"/>
      <c r="AD188" s="201"/>
      <c r="AE188" s="300"/>
      <c r="AF188" s="201"/>
      <c r="AG188" s="201"/>
      <c r="AH188" s="201"/>
      <c r="AI188" s="201"/>
      <c r="AJ188" s="300"/>
      <c r="AK188" s="201"/>
      <c r="AL188" s="201"/>
      <c r="AM188" s="300"/>
      <c r="AN188" s="201"/>
      <c r="AO188" s="295"/>
      <c r="AP188" s="201"/>
      <c r="AQ188" s="201"/>
      <c r="AR188" s="300"/>
      <c r="AS188" s="201"/>
      <c r="AT188" s="201"/>
      <c r="AU188" s="201"/>
      <c r="AV188" s="201"/>
      <c r="AW188" s="201"/>
      <c r="AX188" s="300"/>
      <c r="AY188" s="201"/>
      <c r="AZ188" s="201"/>
      <c r="BA188" s="201"/>
      <c r="BB188" s="201"/>
      <c r="BC188" s="201"/>
      <c r="BD188" s="201"/>
      <c r="BE188" s="201"/>
      <c r="BF188" s="201"/>
      <c r="BG188" s="201"/>
      <c r="BH188" s="2"/>
      <c r="BI188" s="2"/>
      <c r="BJ188" s="2"/>
      <c r="BK188" s="2"/>
      <c r="BL188" s="2"/>
      <c r="BM188" s="2"/>
    </row>
    <row r="189" spans="1:65" ht="16.7" customHeight="1">
      <c r="A189" s="277" t="s">
        <v>431</v>
      </c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358"/>
      <c r="U189" s="358"/>
      <c r="V189" s="358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201"/>
      <c r="AV189" s="201"/>
      <c r="AW189" s="201"/>
      <c r="AX189" s="201"/>
      <c r="AY189" s="201"/>
      <c r="AZ189" s="201"/>
      <c r="BA189" s="201"/>
      <c r="BB189" s="201"/>
      <c r="BC189" s="201"/>
      <c r="BD189" s="201"/>
      <c r="BE189" s="201"/>
      <c r="BF189" s="201"/>
      <c r="BG189" s="201"/>
      <c r="BH189" s="2"/>
      <c r="BI189" s="2"/>
      <c r="BJ189" s="2"/>
      <c r="BK189" s="2"/>
      <c r="BL189" s="2"/>
      <c r="BM189" s="2"/>
    </row>
    <row r="190" spans="1:65" ht="16.7" customHeight="1">
      <c r="A190" s="201"/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201"/>
      <c r="AV190" s="201"/>
      <c r="AW190" s="201"/>
      <c r="AX190" s="201"/>
      <c r="AY190" s="201"/>
      <c r="AZ190" s="201"/>
      <c r="BA190" s="201"/>
      <c r="BB190" s="201"/>
      <c r="BC190" s="201"/>
      <c r="BD190" s="201"/>
      <c r="BE190" s="201"/>
      <c r="BF190" s="201"/>
      <c r="BG190" s="201"/>
      <c r="BH190" s="2"/>
      <c r="BI190" s="2"/>
      <c r="BJ190" s="2"/>
      <c r="BK190" s="2"/>
      <c r="BL190" s="2"/>
      <c r="BM190" s="2"/>
    </row>
    <row r="191" spans="1:65" ht="16.7" customHeight="1">
      <c r="A191" s="201" t="s">
        <v>432</v>
      </c>
      <c r="B191" s="201"/>
      <c r="C191" s="201"/>
      <c r="D191" s="201"/>
      <c r="E191" s="201"/>
      <c r="F191" s="201"/>
      <c r="G191" s="201"/>
      <c r="H191" s="201"/>
      <c r="I191" s="201"/>
      <c r="J191" s="201"/>
      <c r="K191" s="278" t="s">
        <v>433</v>
      </c>
      <c r="L191" s="201"/>
      <c r="M191" s="201"/>
      <c r="N191" s="201"/>
      <c r="O191" s="201" t="s">
        <v>434</v>
      </c>
      <c r="P191" s="201"/>
      <c r="Q191" s="201"/>
      <c r="R191" s="201"/>
      <c r="S191" s="201"/>
      <c r="T191" s="201"/>
      <c r="U191" s="201"/>
      <c r="V191" s="201"/>
      <c r="W191" s="201"/>
      <c r="X191" s="201"/>
      <c r="Y191" s="278" t="s">
        <v>347</v>
      </c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201"/>
      <c r="AV191" s="201"/>
      <c r="AW191" s="201"/>
      <c r="AX191" s="201"/>
      <c r="AY191" s="201"/>
      <c r="AZ191" s="201"/>
      <c r="BA191" s="201"/>
      <c r="BB191" s="201"/>
      <c r="BC191" s="201"/>
      <c r="BD191" s="201"/>
      <c r="BE191" s="201"/>
      <c r="BF191" s="201"/>
      <c r="BG191" s="201"/>
      <c r="BH191" s="2"/>
      <c r="BI191" s="2"/>
      <c r="BJ191" s="2"/>
      <c r="BK191" s="2"/>
      <c r="BL191" s="2"/>
      <c r="BM191" s="2"/>
    </row>
    <row r="192" spans="1:65" ht="16.7" customHeight="1">
      <c r="A192" s="359" t="s">
        <v>348</v>
      </c>
      <c r="B192" s="360" t="s">
        <v>349</v>
      </c>
      <c r="C192" s="360"/>
      <c r="D192" s="360"/>
      <c r="E192" s="360"/>
      <c r="F192" s="360"/>
      <c r="G192" s="360"/>
      <c r="H192" s="360"/>
      <c r="I192" s="360"/>
      <c r="J192" s="360"/>
      <c r="K192" s="360"/>
      <c r="L192" s="360"/>
      <c r="M192" s="360"/>
      <c r="N192" s="201"/>
      <c r="O192" s="359" t="s">
        <v>350</v>
      </c>
      <c r="P192" s="360" t="s">
        <v>349</v>
      </c>
      <c r="Q192" s="360"/>
      <c r="R192" s="360"/>
      <c r="S192" s="360"/>
      <c r="T192" s="360"/>
      <c r="U192" s="360"/>
      <c r="V192" s="360"/>
      <c r="W192" s="360"/>
      <c r="X192" s="360"/>
      <c r="Y192" s="360"/>
      <c r="Z192" s="360"/>
      <c r="AA192" s="360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78"/>
      <c r="AU192" s="201"/>
      <c r="AV192" s="201"/>
      <c r="AW192" s="201"/>
      <c r="AX192" s="201"/>
      <c r="AY192" s="201"/>
      <c r="AZ192" s="201"/>
      <c r="BA192" s="201"/>
      <c r="BB192" s="201"/>
      <c r="BC192" s="201"/>
      <c r="BD192" s="201"/>
      <c r="BE192" s="201"/>
      <c r="BF192" s="201"/>
      <c r="BG192" s="201"/>
      <c r="BH192" s="2"/>
      <c r="BI192" s="2"/>
      <c r="BJ192" s="2"/>
      <c r="BK192" s="2"/>
      <c r="BL192" s="2"/>
      <c r="BM192" s="2"/>
    </row>
    <row r="193" spans="1:65" ht="16.7" customHeight="1">
      <c r="A193" s="359"/>
      <c r="B193" s="279">
        <v>1</v>
      </c>
      <c r="C193" s="279">
        <v>2</v>
      </c>
      <c r="D193" s="279">
        <v>3</v>
      </c>
      <c r="E193" s="279">
        <v>4</v>
      </c>
      <c r="F193" s="279">
        <v>5</v>
      </c>
      <c r="G193" s="279">
        <v>6</v>
      </c>
      <c r="H193" s="279">
        <v>7</v>
      </c>
      <c r="I193" s="279">
        <v>8</v>
      </c>
      <c r="J193" s="279">
        <v>9</v>
      </c>
      <c r="K193" s="279">
        <v>10</v>
      </c>
      <c r="L193" s="279">
        <v>11</v>
      </c>
      <c r="M193" s="279">
        <v>12</v>
      </c>
      <c r="N193" s="201"/>
      <c r="O193" s="359"/>
      <c r="P193" s="279">
        <v>1</v>
      </c>
      <c r="Q193" s="279">
        <v>2</v>
      </c>
      <c r="R193" s="279">
        <v>3</v>
      </c>
      <c r="S193" s="279">
        <v>4</v>
      </c>
      <c r="T193" s="279">
        <v>5</v>
      </c>
      <c r="U193" s="279">
        <v>6</v>
      </c>
      <c r="V193" s="279">
        <v>7</v>
      </c>
      <c r="W193" s="279">
        <v>8</v>
      </c>
      <c r="X193" s="279">
        <v>9</v>
      </c>
      <c r="Y193" s="279">
        <v>10</v>
      </c>
      <c r="Z193" s="279">
        <v>11</v>
      </c>
      <c r="AA193" s="279">
        <v>12</v>
      </c>
      <c r="AB193" s="201"/>
      <c r="AC193" s="201"/>
      <c r="AD193" s="201"/>
      <c r="AE193" s="201"/>
      <c r="AF193" s="201"/>
      <c r="AG193" s="201"/>
      <c r="AH193" s="201"/>
      <c r="AI193" s="201"/>
      <c r="AJ193" s="361"/>
      <c r="AK193" s="361"/>
      <c r="AL193" s="361"/>
      <c r="AM193" s="361"/>
      <c r="AN193" s="361"/>
      <c r="AO193" s="361"/>
      <c r="AP193" s="361"/>
      <c r="AQ193" s="361"/>
      <c r="AR193" s="361"/>
      <c r="AS193" s="361"/>
      <c r="AT193" s="361"/>
      <c r="AU193" s="361"/>
      <c r="AV193" s="361"/>
      <c r="AW193" s="201"/>
      <c r="AX193" s="201"/>
      <c r="AY193" s="201"/>
      <c r="AZ193" s="201"/>
      <c r="BA193" s="201"/>
      <c r="BB193" s="201"/>
      <c r="BC193" s="201"/>
      <c r="BD193" s="201"/>
      <c r="BE193" s="201"/>
      <c r="BF193" s="201"/>
      <c r="BG193" s="201"/>
      <c r="BH193" s="2"/>
      <c r="BI193" s="2"/>
      <c r="BJ193" s="2"/>
      <c r="BK193" s="2"/>
      <c r="BL193" s="2"/>
      <c r="BM193" s="2"/>
    </row>
    <row r="194" spans="1:65" ht="16.7" customHeight="1">
      <c r="A194" s="280">
        <v>1</v>
      </c>
      <c r="B194" s="281">
        <v>-21</v>
      </c>
      <c r="C194" s="282">
        <v>-26.0416666666667</v>
      </c>
      <c r="D194" s="282">
        <v>-21.875</v>
      </c>
      <c r="E194" s="282">
        <v>-19.875</v>
      </c>
      <c r="F194" s="282">
        <v>-26.4583333333333</v>
      </c>
      <c r="G194" s="282">
        <v>-28</v>
      </c>
      <c r="H194" s="282">
        <v>-18.7916666666667</v>
      </c>
      <c r="I194" s="282">
        <v>-37.799875</v>
      </c>
      <c r="J194" s="282">
        <v>-24.972375</v>
      </c>
      <c r="K194" s="282">
        <v>-29.349416666666698</v>
      </c>
      <c r="L194" s="282">
        <v>-25.752500000000001</v>
      </c>
      <c r="M194" s="283">
        <v>-29.7083333333333</v>
      </c>
      <c r="N194" s="201"/>
      <c r="O194" s="280">
        <v>1</v>
      </c>
      <c r="P194" s="281">
        <v>70</v>
      </c>
      <c r="Q194" s="282">
        <v>67</v>
      </c>
      <c r="R194" s="282">
        <v>67.0833333333333</v>
      </c>
      <c r="S194" s="282">
        <v>67.875</v>
      </c>
      <c r="T194" s="282">
        <v>62.25</v>
      </c>
      <c r="U194" s="282">
        <v>63.9583333333333</v>
      </c>
      <c r="V194" s="282">
        <v>72.5</v>
      </c>
      <c r="W194" s="282">
        <v>58.2099166666667</v>
      </c>
      <c r="X194" s="282">
        <v>64.330500000000001</v>
      </c>
      <c r="Y194" s="282">
        <v>61.946249999999999</v>
      </c>
      <c r="Z194" s="282">
        <v>65.611958333333305</v>
      </c>
      <c r="AA194" s="283">
        <v>65.7916666666667</v>
      </c>
      <c r="AB194" s="201"/>
      <c r="AC194" s="201"/>
      <c r="AD194" s="201"/>
      <c r="AE194" s="201"/>
      <c r="AF194" s="201"/>
      <c r="AG194" s="201"/>
      <c r="AH194" s="201"/>
      <c r="AI194" s="201"/>
      <c r="AJ194" s="36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201"/>
      <c r="AV194" s="201"/>
      <c r="AW194" s="201"/>
      <c r="AX194" s="201"/>
      <c r="AY194" s="201"/>
      <c r="AZ194" s="201"/>
      <c r="BA194" s="201"/>
      <c r="BB194" s="201"/>
      <c r="BC194" s="201"/>
      <c r="BD194" s="201"/>
      <c r="BE194" s="201"/>
      <c r="BF194" s="201"/>
      <c r="BG194" s="201"/>
      <c r="BH194" s="2"/>
      <c r="BI194" s="2"/>
      <c r="BJ194" s="2"/>
      <c r="BK194" s="2"/>
      <c r="BL194" s="2"/>
      <c r="BM194" s="2"/>
    </row>
    <row r="195" spans="1:65" ht="16.7" customHeight="1">
      <c r="A195" s="284">
        <v>2</v>
      </c>
      <c r="B195" s="285">
        <v>-21</v>
      </c>
      <c r="C195" s="286">
        <v>-27</v>
      </c>
      <c r="D195" s="286">
        <v>-22</v>
      </c>
      <c r="E195" s="286">
        <v>-20</v>
      </c>
      <c r="F195" s="286">
        <v>-25.1666666666667</v>
      </c>
      <c r="G195" s="286">
        <v>-28</v>
      </c>
      <c r="H195" s="286">
        <v>-17.714166666666699</v>
      </c>
      <c r="I195" s="286">
        <v>-39.865375</v>
      </c>
      <c r="J195" s="286">
        <v>-25.556833333333302</v>
      </c>
      <c r="K195" s="286">
        <v>-29.7619166666667</v>
      </c>
      <c r="L195" s="286">
        <v>-26.005416666666701</v>
      </c>
      <c r="M195" s="287">
        <v>-30</v>
      </c>
      <c r="N195" s="201"/>
      <c r="O195" s="284">
        <v>2</v>
      </c>
      <c r="P195" s="285">
        <v>70</v>
      </c>
      <c r="Q195" s="286">
        <v>67</v>
      </c>
      <c r="R195" s="286">
        <v>67</v>
      </c>
      <c r="S195" s="286">
        <v>67.4583333333333</v>
      </c>
      <c r="T195" s="286">
        <v>62.4166666666667</v>
      </c>
      <c r="U195" s="286">
        <v>63.7083333333333</v>
      </c>
      <c r="V195" s="286">
        <v>73.284999999999997</v>
      </c>
      <c r="W195" s="286">
        <v>57.651958333333297</v>
      </c>
      <c r="X195" s="286">
        <v>64.280166666666702</v>
      </c>
      <c r="Y195" s="286">
        <v>61.7395</v>
      </c>
      <c r="Z195" s="286">
        <v>65.64</v>
      </c>
      <c r="AA195" s="287">
        <v>65.25</v>
      </c>
      <c r="AB195" s="201"/>
      <c r="AC195" s="201"/>
      <c r="AD195" s="201"/>
      <c r="AE195" s="201"/>
      <c r="AF195" s="201"/>
      <c r="AG195" s="201"/>
      <c r="AH195" s="201"/>
      <c r="AI195" s="201"/>
      <c r="AJ195" s="295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201"/>
      <c r="AV195" s="201"/>
      <c r="AW195" s="201"/>
      <c r="AX195" s="201"/>
      <c r="AY195" s="201"/>
      <c r="AZ195" s="201"/>
      <c r="BA195" s="201"/>
      <c r="BB195" s="201"/>
      <c r="BC195" s="201"/>
      <c r="BD195" s="201"/>
      <c r="BE195" s="201"/>
      <c r="BF195" s="201"/>
      <c r="BG195" s="201"/>
      <c r="BH195" s="2"/>
      <c r="BI195" s="2"/>
      <c r="BJ195" s="2"/>
      <c r="BK195" s="2"/>
      <c r="BL195" s="2"/>
      <c r="BM195" s="2"/>
    </row>
    <row r="196" spans="1:65" ht="16.7" customHeight="1">
      <c r="A196" s="284">
        <v>3</v>
      </c>
      <c r="B196" s="285">
        <v>-21.4583333333333</v>
      </c>
      <c r="C196" s="286">
        <v>-27</v>
      </c>
      <c r="D196" s="286">
        <v>-22</v>
      </c>
      <c r="E196" s="286">
        <v>-20</v>
      </c>
      <c r="F196" s="286">
        <v>-26</v>
      </c>
      <c r="G196" s="286">
        <v>-27.75</v>
      </c>
      <c r="H196" s="286">
        <v>-19.3400833333333</v>
      </c>
      <c r="I196" s="286">
        <v>-41.347333333333303</v>
      </c>
      <c r="J196" s="286">
        <v>-26.210333333333299</v>
      </c>
      <c r="K196" s="286">
        <v>-30.221250000000001</v>
      </c>
      <c r="L196" s="286">
        <v>-25.976500000000001</v>
      </c>
      <c r="M196" s="287">
        <v>-30</v>
      </c>
      <c r="N196" s="201"/>
      <c r="O196" s="284">
        <v>3</v>
      </c>
      <c r="P196" s="285">
        <v>70</v>
      </c>
      <c r="Q196" s="286">
        <v>67</v>
      </c>
      <c r="R196" s="286">
        <v>67</v>
      </c>
      <c r="S196" s="286">
        <v>67.125</v>
      </c>
      <c r="T196" s="286">
        <v>62</v>
      </c>
      <c r="U196" s="286">
        <v>63.8333333333333</v>
      </c>
      <c r="V196" s="286">
        <v>72.661625000000001</v>
      </c>
      <c r="W196" s="286">
        <v>57.041791666666697</v>
      </c>
      <c r="X196" s="286">
        <v>64.0580833333333</v>
      </c>
      <c r="Y196" s="286">
        <v>61.5074166666667</v>
      </c>
      <c r="Z196" s="286">
        <v>65.859291666666707</v>
      </c>
      <c r="AA196" s="287">
        <v>65.0416666666667</v>
      </c>
      <c r="AB196" s="201"/>
      <c r="AC196" s="201"/>
      <c r="AD196" s="201"/>
      <c r="AE196" s="201"/>
      <c r="AF196" s="201"/>
      <c r="AG196" s="201"/>
      <c r="AH196" s="201"/>
      <c r="AI196" s="201"/>
      <c r="AJ196" s="295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201"/>
      <c r="AV196" s="201"/>
      <c r="AW196" s="201"/>
      <c r="AX196" s="201"/>
      <c r="AY196" s="201"/>
      <c r="AZ196" s="201"/>
      <c r="BA196" s="201"/>
      <c r="BB196" s="201"/>
      <c r="BC196" s="201"/>
      <c r="BD196" s="201"/>
      <c r="BE196" s="201"/>
      <c r="BF196" s="201"/>
      <c r="BG196" s="201"/>
      <c r="BH196" s="2"/>
      <c r="BI196" s="2"/>
      <c r="BJ196" s="2"/>
      <c r="BK196" s="2"/>
      <c r="BL196" s="2"/>
      <c r="BM196" s="2"/>
    </row>
    <row r="197" spans="1:65" ht="16.7" customHeight="1">
      <c r="A197" s="284">
        <v>4</v>
      </c>
      <c r="B197" s="285">
        <v>-22</v>
      </c>
      <c r="C197" s="286">
        <v>-27</v>
      </c>
      <c r="D197" s="286">
        <v>-22.0416666666667</v>
      </c>
      <c r="E197" s="286">
        <v>-20.625</v>
      </c>
      <c r="F197" s="286">
        <v>-26</v>
      </c>
      <c r="G197" s="286">
        <v>-28.9166666666667</v>
      </c>
      <c r="H197" s="286">
        <v>-20.015333333333299</v>
      </c>
      <c r="I197" s="286">
        <v>-42.452500000000001</v>
      </c>
      <c r="J197" s="286">
        <v>-26.8520416666667</v>
      </c>
      <c r="K197" s="286">
        <v>-30.408874999999998</v>
      </c>
      <c r="L197" s="286">
        <v>-26</v>
      </c>
      <c r="M197" s="287">
        <v>-29.5833333333333</v>
      </c>
      <c r="N197" s="201"/>
      <c r="O197" s="284">
        <v>4</v>
      </c>
      <c r="P197" s="285">
        <v>69.9583333333333</v>
      </c>
      <c r="Q197" s="286">
        <v>67</v>
      </c>
      <c r="R197" s="286">
        <v>66.875</v>
      </c>
      <c r="S197" s="286">
        <v>67</v>
      </c>
      <c r="T197" s="286">
        <v>62</v>
      </c>
      <c r="U197" s="286">
        <v>63.2916666666667</v>
      </c>
      <c r="V197" s="286">
        <v>72.1644583333333</v>
      </c>
      <c r="W197" s="286">
        <v>56.473708333333299</v>
      </c>
      <c r="X197" s="286">
        <v>63.762541666666699</v>
      </c>
      <c r="Y197" s="286">
        <v>61.234166666666702</v>
      </c>
      <c r="Z197" s="286">
        <v>66</v>
      </c>
      <c r="AA197" s="287">
        <v>65</v>
      </c>
      <c r="AB197" s="201"/>
      <c r="AC197" s="201"/>
      <c r="AD197" s="201"/>
      <c r="AE197" s="201"/>
      <c r="AF197" s="201"/>
      <c r="AG197" s="201"/>
      <c r="AH197" s="201"/>
      <c r="AI197" s="201"/>
      <c r="AJ197" s="295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201"/>
      <c r="AV197" s="201"/>
      <c r="AW197" s="201"/>
      <c r="AX197" s="201"/>
      <c r="AY197" s="201"/>
      <c r="AZ197" s="201"/>
      <c r="BA197" s="201"/>
      <c r="BB197" s="201"/>
      <c r="BC197" s="201"/>
      <c r="BD197" s="201"/>
      <c r="BE197" s="201"/>
      <c r="BF197" s="201"/>
      <c r="BG197" s="201"/>
      <c r="BH197" s="2"/>
      <c r="BI197" s="2"/>
      <c r="BJ197" s="2"/>
      <c r="BK197" s="2"/>
      <c r="BL197" s="2"/>
      <c r="BM197" s="2"/>
    </row>
    <row r="198" spans="1:65" ht="16.7" customHeight="1">
      <c r="A198" s="284">
        <v>5</v>
      </c>
      <c r="B198" s="285">
        <v>-22</v>
      </c>
      <c r="C198" s="286">
        <v>-27</v>
      </c>
      <c r="D198" s="286">
        <v>-22.7916666666667</v>
      </c>
      <c r="E198" s="286">
        <v>-21</v>
      </c>
      <c r="F198" s="286">
        <v>-26.0416666666667</v>
      </c>
      <c r="G198" s="286">
        <v>-29.625</v>
      </c>
      <c r="H198" s="286">
        <v>-21.013124999999999</v>
      </c>
      <c r="I198" s="286">
        <v>-43.584874999999997</v>
      </c>
      <c r="J198" s="286">
        <v>-27.438666666666698</v>
      </c>
      <c r="K198" s="286">
        <v>-30.627666666666698</v>
      </c>
      <c r="L198" s="286">
        <v>-26</v>
      </c>
      <c r="M198" s="287">
        <v>-27.9166666666667</v>
      </c>
      <c r="N198" s="201"/>
      <c r="O198" s="284">
        <v>5</v>
      </c>
      <c r="P198" s="285">
        <v>70</v>
      </c>
      <c r="Q198" s="286">
        <v>67</v>
      </c>
      <c r="R198" s="286">
        <v>66.5833333333333</v>
      </c>
      <c r="S198" s="286">
        <v>66.9583333333333</v>
      </c>
      <c r="T198" s="286">
        <v>62</v>
      </c>
      <c r="U198" s="286">
        <v>62.875</v>
      </c>
      <c r="V198" s="286">
        <v>71.430374999999998</v>
      </c>
      <c r="W198" s="286">
        <v>55.9397083333334</v>
      </c>
      <c r="X198" s="286">
        <v>63.603291666666699</v>
      </c>
      <c r="Y198" s="286">
        <v>61.251666666666701</v>
      </c>
      <c r="Z198" s="286">
        <v>66</v>
      </c>
      <c r="AA198" s="287">
        <v>65.3333333333333</v>
      </c>
      <c r="AB198" s="201"/>
      <c r="AC198" s="201"/>
      <c r="AD198" s="201"/>
      <c r="AE198" s="201"/>
      <c r="AF198" s="201"/>
      <c r="AG198" s="201"/>
      <c r="AH198" s="201"/>
      <c r="AI198" s="201"/>
      <c r="AJ198" s="295"/>
      <c r="AK198" s="201"/>
      <c r="AL198" s="201"/>
      <c r="AM198" s="201"/>
      <c r="AN198" s="201"/>
      <c r="AO198" s="201"/>
      <c r="AP198" s="201"/>
      <c r="AQ198" s="201"/>
      <c r="AR198" s="201"/>
      <c r="AS198" s="201"/>
      <c r="AT198" s="201"/>
      <c r="AU198" s="201"/>
      <c r="AV198" s="201"/>
      <c r="AW198" s="201"/>
      <c r="AX198" s="201"/>
      <c r="AY198" s="201"/>
      <c r="AZ198" s="201"/>
      <c r="BA198" s="201"/>
      <c r="BB198" s="201"/>
      <c r="BC198" s="201"/>
      <c r="BD198" s="201"/>
      <c r="BE198" s="201"/>
      <c r="BF198" s="201"/>
      <c r="BG198" s="201"/>
      <c r="BH198" s="2"/>
      <c r="BI198" s="2"/>
      <c r="BJ198" s="2"/>
      <c r="BK198" s="2"/>
      <c r="BL198" s="2"/>
      <c r="BM198" s="2"/>
    </row>
    <row r="199" spans="1:65" ht="16.7" customHeight="1">
      <c r="A199" s="284">
        <v>6</v>
      </c>
      <c r="B199" s="285">
        <v>-22</v>
      </c>
      <c r="C199" s="286">
        <v>-27</v>
      </c>
      <c r="D199" s="286">
        <v>-23</v>
      </c>
      <c r="E199" s="286">
        <v>-20.7916666666667</v>
      </c>
      <c r="F199" s="286">
        <v>-26.5416666666667</v>
      </c>
      <c r="G199" s="286">
        <v>-27.375</v>
      </c>
      <c r="H199" s="286">
        <v>-21.907125000000001</v>
      </c>
      <c r="I199" s="286">
        <v>-44.808124999999997</v>
      </c>
      <c r="J199" s="286">
        <v>-27.871791666666699</v>
      </c>
      <c r="K199" s="286">
        <v>-30.992708333333301</v>
      </c>
      <c r="L199" s="286">
        <v>-26</v>
      </c>
      <c r="M199" s="287">
        <v>-27</v>
      </c>
      <c r="N199" s="201"/>
      <c r="O199" s="284">
        <v>6</v>
      </c>
      <c r="P199" s="285">
        <v>69.75</v>
      </c>
      <c r="Q199" s="286">
        <v>67</v>
      </c>
      <c r="R199" s="286">
        <v>66.3333333333333</v>
      </c>
      <c r="S199" s="286">
        <v>67</v>
      </c>
      <c r="T199" s="286">
        <v>62</v>
      </c>
      <c r="U199" s="286">
        <v>63.25</v>
      </c>
      <c r="V199" s="286">
        <v>70.584166666666704</v>
      </c>
      <c r="W199" s="286">
        <v>55.3616666666667</v>
      </c>
      <c r="X199" s="286">
        <v>63.417833333333299</v>
      </c>
      <c r="Y199" s="286">
        <v>61.009749999999997</v>
      </c>
      <c r="Z199" s="286">
        <v>66</v>
      </c>
      <c r="AA199" s="287">
        <v>66</v>
      </c>
      <c r="AB199" s="201"/>
      <c r="AC199" s="201"/>
      <c r="AD199" s="201"/>
      <c r="AE199" s="201"/>
      <c r="AF199" s="201"/>
      <c r="AG199" s="201"/>
      <c r="AH199" s="201"/>
      <c r="AI199" s="201"/>
      <c r="AJ199" s="295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201"/>
      <c r="AV199" s="201"/>
      <c r="AW199" s="201"/>
      <c r="AX199" s="201"/>
      <c r="AY199" s="201"/>
      <c r="AZ199" s="201"/>
      <c r="BA199" s="201"/>
      <c r="BB199" s="201"/>
      <c r="BC199" s="201"/>
      <c r="BD199" s="201"/>
      <c r="BE199" s="201"/>
      <c r="BF199" s="201"/>
      <c r="BG199" s="201"/>
      <c r="BH199" s="2"/>
      <c r="BI199" s="2"/>
      <c r="BJ199" s="2"/>
      <c r="BK199" s="2"/>
      <c r="BL199" s="2"/>
      <c r="BM199" s="2"/>
    </row>
    <row r="200" spans="1:65" ht="16.7" customHeight="1">
      <c r="A200" s="284">
        <v>7</v>
      </c>
      <c r="B200" s="285">
        <v>-21.5416666666667</v>
      </c>
      <c r="C200" s="286">
        <v>-27</v>
      </c>
      <c r="D200" s="286">
        <v>-23</v>
      </c>
      <c r="E200" s="286">
        <v>-19.875</v>
      </c>
      <c r="F200" s="286">
        <v>-27.4166666666667</v>
      </c>
      <c r="G200" s="286">
        <v>-25.125</v>
      </c>
      <c r="H200" s="286">
        <v>-22.743541666666701</v>
      </c>
      <c r="I200" s="286">
        <v>-46.031208333333304</v>
      </c>
      <c r="J200" s="286">
        <v>-28.336791666666699</v>
      </c>
      <c r="K200" s="286">
        <v>-31.255375000000001</v>
      </c>
      <c r="L200" s="286">
        <v>-25.3333333333333</v>
      </c>
      <c r="M200" s="287">
        <v>-26.5</v>
      </c>
      <c r="N200" s="201"/>
      <c r="O200" s="284">
        <v>7</v>
      </c>
      <c r="P200" s="285">
        <v>69.625</v>
      </c>
      <c r="Q200" s="286">
        <v>67</v>
      </c>
      <c r="R200" s="286">
        <v>66</v>
      </c>
      <c r="S200" s="286">
        <v>67</v>
      </c>
      <c r="T200" s="286">
        <v>61.4166666666667</v>
      </c>
      <c r="U200" s="286">
        <v>64</v>
      </c>
      <c r="V200" s="286">
        <v>69.859333333333296</v>
      </c>
      <c r="W200" s="286">
        <v>54.900208333333303</v>
      </c>
      <c r="X200" s="286">
        <v>63.117208333333302</v>
      </c>
      <c r="Y200" s="286">
        <v>60.754083333333298</v>
      </c>
      <c r="Z200" s="286">
        <v>66</v>
      </c>
      <c r="AA200" s="287">
        <v>66</v>
      </c>
      <c r="AB200" s="201"/>
      <c r="AC200" s="201"/>
      <c r="AD200" s="201"/>
      <c r="AE200" s="201"/>
      <c r="AF200" s="201"/>
      <c r="AG200" s="201"/>
      <c r="AH200" s="201"/>
      <c r="AI200" s="201"/>
      <c r="AJ200" s="295"/>
      <c r="AK200" s="201"/>
      <c r="AL200" s="201"/>
      <c r="AM200" s="201"/>
      <c r="AN200" s="201"/>
      <c r="AO200" s="201"/>
      <c r="AP200" s="201"/>
      <c r="AQ200" s="201"/>
      <c r="AR200" s="201"/>
      <c r="AS200" s="201"/>
      <c r="AT200" s="201"/>
      <c r="AU200" s="201"/>
      <c r="AV200" s="201"/>
      <c r="AW200" s="201"/>
      <c r="AX200" s="201"/>
      <c r="AY200" s="201"/>
      <c r="AZ200" s="201"/>
      <c r="BA200" s="201"/>
      <c r="BB200" s="201"/>
      <c r="BC200" s="201"/>
      <c r="BD200" s="201"/>
      <c r="BE200" s="201"/>
      <c r="BF200" s="201"/>
      <c r="BG200" s="201"/>
      <c r="BH200" s="2"/>
      <c r="BI200" s="2"/>
      <c r="BJ200" s="2"/>
      <c r="BK200" s="2"/>
      <c r="BL200" s="2"/>
      <c r="BM200" s="2"/>
    </row>
    <row r="201" spans="1:65" ht="16.7" customHeight="1">
      <c r="A201" s="284">
        <v>8</v>
      </c>
      <c r="B201" s="285">
        <v>-19.4583333333333</v>
      </c>
      <c r="C201" s="286">
        <v>-27</v>
      </c>
      <c r="D201" s="286">
        <v>-22.4166666666667</v>
      </c>
      <c r="E201" s="286">
        <v>-19</v>
      </c>
      <c r="F201" s="286">
        <v>-25.375</v>
      </c>
      <c r="G201" s="286">
        <v>-25.5833333333333</v>
      </c>
      <c r="H201" s="286">
        <v>-23.571041666666702</v>
      </c>
      <c r="I201" s="286">
        <v>-47.042333333333303</v>
      </c>
      <c r="J201" s="286">
        <v>-28.8936666666667</v>
      </c>
      <c r="K201" s="286">
        <v>-31.266583333333301</v>
      </c>
      <c r="L201" s="286">
        <v>-25</v>
      </c>
      <c r="M201" s="287">
        <v>-26</v>
      </c>
      <c r="N201" s="201"/>
      <c r="O201" s="284">
        <v>8</v>
      </c>
      <c r="P201" s="285">
        <v>71</v>
      </c>
      <c r="Q201" s="286">
        <v>67</v>
      </c>
      <c r="R201" s="286">
        <v>66</v>
      </c>
      <c r="S201" s="286">
        <v>67.0416666666667</v>
      </c>
      <c r="T201" s="286">
        <v>62</v>
      </c>
      <c r="U201" s="286">
        <v>64</v>
      </c>
      <c r="V201" s="286">
        <v>69.120916666666702</v>
      </c>
      <c r="W201" s="286">
        <v>54.509875000000001</v>
      </c>
      <c r="X201" s="286">
        <v>62.792375</v>
      </c>
      <c r="Y201" s="286">
        <v>60.8065</v>
      </c>
      <c r="Z201" s="286">
        <v>66</v>
      </c>
      <c r="AA201" s="287">
        <v>66</v>
      </c>
      <c r="AB201" s="201"/>
      <c r="AC201" s="201"/>
      <c r="AD201" s="201"/>
      <c r="AE201" s="201"/>
      <c r="AF201" s="201"/>
      <c r="AG201" s="201"/>
      <c r="AH201" s="201"/>
      <c r="AI201" s="201"/>
      <c r="AJ201" s="295"/>
      <c r="AK201" s="201"/>
      <c r="AL201" s="201"/>
      <c r="AM201" s="201"/>
      <c r="AN201" s="201"/>
      <c r="AO201" s="201"/>
      <c r="AP201" s="201"/>
      <c r="AQ201" s="201"/>
      <c r="AR201" s="201"/>
      <c r="AS201" s="201"/>
      <c r="AT201" s="201"/>
      <c r="AU201" s="201"/>
      <c r="AV201" s="201"/>
      <c r="AW201" s="201"/>
      <c r="AX201" s="201"/>
      <c r="AY201" s="201"/>
      <c r="AZ201" s="201"/>
      <c r="BA201" s="201"/>
      <c r="BB201" s="201"/>
      <c r="BC201" s="201"/>
      <c r="BD201" s="201"/>
      <c r="BE201" s="201"/>
      <c r="BF201" s="201"/>
      <c r="BG201" s="201"/>
      <c r="BH201" s="2"/>
      <c r="BI201" s="2"/>
      <c r="BJ201" s="2"/>
      <c r="BK201" s="2"/>
      <c r="BL201" s="2"/>
      <c r="BM201" s="2"/>
    </row>
    <row r="202" spans="1:65" ht="16.7" customHeight="1">
      <c r="A202" s="284">
        <v>9</v>
      </c>
      <c r="B202" s="285">
        <v>-19</v>
      </c>
      <c r="C202" s="286">
        <v>-27</v>
      </c>
      <c r="D202" s="286">
        <v>-22</v>
      </c>
      <c r="E202" s="286">
        <v>-19.7083333333333</v>
      </c>
      <c r="F202" s="286">
        <v>-25.1666666666667</v>
      </c>
      <c r="G202" s="286">
        <v>-24.375</v>
      </c>
      <c r="H202" s="286">
        <v>-24.4255416666667</v>
      </c>
      <c r="I202" s="286">
        <v>-47.627499999999998</v>
      </c>
      <c r="J202" s="286">
        <v>-28.889500000000002</v>
      </c>
      <c r="K202" s="286">
        <v>-30.690083333333298</v>
      </c>
      <c r="L202" s="286">
        <v>-25.4583333333333</v>
      </c>
      <c r="M202" s="287">
        <v>-25.6666666666667</v>
      </c>
      <c r="N202" s="201"/>
      <c r="O202" s="284">
        <v>9</v>
      </c>
      <c r="P202" s="285">
        <v>71.4583333333333</v>
      </c>
      <c r="Q202" s="286">
        <v>66.9166666666667</v>
      </c>
      <c r="R202" s="286">
        <v>66</v>
      </c>
      <c r="S202" s="286">
        <v>67</v>
      </c>
      <c r="T202" s="286">
        <v>62.2083333333333</v>
      </c>
      <c r="U202" s="286">
        <v>64.5416666666667</v>
      </c>
      <c r="V202" s="286">
        <v>68.438958333333304</v>
      </c>
      <c r="W202" s="286">
        <v>54.254874999999998</v>
      </c>
      <c r="X202" s="286">
        <v>62.800125000000001</v>
      </c>
      <c r="Y202" s="286">
        <v>60.817250000000001</v>
      </c>
      <c r="Z202" s="286">
        <v>66</v>
      </c>
      <c r="AA202" s="287">
        <v>66</v>
      </c>
      <c r="AB202" s="201"/>
      <c r="AC202" s="201"/>
      <c r="AD202" s="201"/>
      <c r="AE202" s="201"/>
      <c r="AF202" s="201"/>
      <c r="AG202" s="201"/>
      <c r="AH202" s="201"/>
      <c r="AI202" s="201"/>
      <c r="AJ202" s="295"/>
      <c r="AK202" s="201"/>
      <c r="AL202" s="201"/>
      <c r="AM202" s="201"/>
      <c r="AN202" s="201"/>
      <c r="AO202" s="201"/>
      <c r="AP202" s="201"/>
      <c r="AQ202" s="201"/>
      <c r="AR202" s="201"/>
      <c r="AS202" s="201"/>
      <c r="AT202" s="201"/>
      <c r="AU202" s="201"/>
      <c r="AV202" s="201"/>
      <c r="AW202" s="201"/>
      <c r="AX202" s="201"/>
      <c r="AY202" s="201"/>
      <c r="AZ202" s="201"/>
      <c r="BA202" s="201"/>
      <c r="BB202" s="201"/>
      <c r="BC202" s="201"/>
      <c r="BD202" s="201"/>
      <c r="BE202" s="201"/>
      <c r="BF202" s="201"/>
      <c r="BG202" s="201"/>
      <c r="BH202" s="2"/>
      <c r="BI202" s="2"/>
      <c r="BJ202" s="2"/>
      <c r="BK202" s="2"/>
      <c r="BL202" s="2"/>
      <c r="BM202" s="2"/>
    </row>
    <row r="203" spans="1:65" ht="16.7" customHeight="1">
      <c r="A203" s="284">
        <v>10</v>
      </c>
      <c r="B203" s="285">
        <v>-17.5416666666667</v>
      </c>
      <c r="C203" s="286">
        <v>-27</v>
      </c>
      <c r="D203" s="286">
        <v>-21.5</v>
      </c>
      <c r="E203" s="286">
        <v>-20.5416666666667</v>
      </c>
      <c r="F203" s="286">
        <v>-23.9583333333333</v>
      </c>
      <c r="G203" s="286">
        <v>-23.0833333333333</v>
      </c>
      <c r="H203" s="286">
        <v>-25.2529583333333</v>
      </c>
      <c r="I203" s="286">
        <v>-48.0529583333334</v>
      </c>
      <c r="J203" s="286">
        <v>-28.270541666666698</v>
      </c>
      <c r="K203" s="286">
        <v>-28.6227083333333</v>
      </c>
      <c r="L203" s="286">
        <v>-26</v>
      </c>
      <c r="M203" s="287">
        <v>-25</v>
      </c>
      <c r="N203" s="201"/>
      <c r="O203" s="284">
        <v>10</v>
      </c>
      <c r="P203" s="285">
        <v>72.8333333333333</v>
      </c>
      <c r="Q203" s="286">
        <v>66.8333333333333</v>
      </c>
      <c r="R203" s="286">
        <v>66</v>
      </c>
      <c r="S203" s="286">
        <v>66.5833333333333</v>
      </c>
      <c r="T203" s="286">
        <v>63.0416666666667</v>
      </c>
      <c r="U203" s="286">
        <v>65.625</v>
      </c>
      <c r="V203" s="286">
        <v>67.786749999999998</v>
      </c>
      <c r="W203" s="286">
        <v>54.049750000000003</v>
      </c>
      <c r="X203" s="286">
        <v>63.025166666666699</v>
      </c>
      <c r="Y203" s="286">
        <v>61.402041666666697</v>
      </c>
      <c r="Z203" s="286">
        <v>66</v>
      </c>
      <c r="AA203" s="287">
        <v>66.125</v>
      </c>
      <c r="AB203" s="201"/>
      <c r="AC203" s="201"/>
      <c r="AD203" s="201"/>
      <c r="AE203" s="201"/>
      <c r="AF203" s="201"/>
      <c r="AG203" s="201"/>
      <c r="AH203" s="201"/>
      <c r="AI203" s="201"/>
      <c r="AJ203" s="295"/>
      <c r="AK203" s="201"/>
      <c r="AL203" s="201"/>
      <c r="AM203" s="201"/>
      <c r="AN203" s="201"/>
      <c r="AO203" s="201"/>
      <c r="AP203" s="201"/>
      <c r="AQ203" s="201"/>
      <c r="AR203" s="201"/>
      <c r="AS203" s="201"/>
      <c r="AT203" s="201"/>
      <c r="AU203" s="201"/>
      <c r="AV203" s="201"/>
      <c r="AW203" s="201"/>
      <c r="AX203" s="201"/>
      <c r="AY203" s="201"/>
      <c r="AZ203" s="201"/>
      <c r="BA203" s="201"/>
      <c r="BB203" s="201"/>
      <c r="BC203" s="201"/>
      <c r="BD203" s="201"/>
      <c r="BE203" s="201"/>
      <c r="BF203" s="201"/>
      <c r="BG203" s="201"/>
      <c r="BH203" s="2"/>
      <c r="BI203" s="2"/>
      <c r="BJ203" s="2"/>
      <c r="BK203" s="2"/>
      <c r="BL203" s="2"/>
      <c r="BM203" s="2"/>
    </row>
    <row r="204" spans="1:65" ht="16.7" customHeight="1">
      <c r="A204" s="284">
        <v>11</v>
      </c>
      <c r="B204" s="285">
        <v>-17.0416666666667</v>
      </c>
      <c r="C204" s="286">
        <v>-26.875</v>
      </c>
      <c r="D204" s="286">
        <v>-21</v>
      </c>
      <c r="E204" s="286">
        <v>-21</v>
      </c>
      <c r="F204" s="286">
        <v>-23.0833333333333</v>
      </c>
      <c r="G204" s="286">
        <v>-24.4583333333333</v>
      </c>
      <c r="H204" s="286">
        <v>-26.0915416666667</v>
      </c>
      <c r="I204" s="286">
        <v>-49.065166666666698</v>
      </c>
      <c r="J204" s="286">
        <v>-28.841958333333299</v>
      </c>
      <c r="K204" s="286">
        <v>-26.928208333333298</v>
      </c>
      <c r="L204" s="286">
        <v>-25.9166666666667</v>
      </c>
      <c r="M204" s="287">
        <v>-25</v>
      </c>
      <c r="N204" s="201"/>
      <c r="O204" s="284">
        <v>11</v>
      </c>
      <c r="P204" s="285">
        <v>73</v>
      </c>
      <c r="Q204" s="286">
        <v>67</v>
      </c>
      <c r="R204" s="286">
        <v>66</v>
      </c>
      <c r="S204" s="286">
        <v>66.25</v>
      </c>
      <c r="T204" s="286">
        <v>64</v>
      </c>
      <c r="U204" s="286">
        <v>65.2916666666667</v>
      </c>
      <c r="V204" s="286">
        <v>67.120083333333298</v>
      </c>
      <c r="W204" s="286">
        <v>53.699958333333299</v>
      </c>
      <c r="X204" s="286">
        <v>62.873208333333302</v>
      </c>
      <c r="Y204" s="286">
        <v>62.034041666666702</v>
      </c>
      <c r="Z204" s="286">
        <v>66</v>
      </c>
      <c r="AA204" s="287">
        <v>66.25</v>
      </c>
      <c r="AB204" s="201"/>
      <c r="AC204" s="201"/>
      <c r="AD204" s="201"/>
      <c r="AE204" s="201"/>
      <c r="AF204" s="201"/>
      <c r="AG204" s="201"/>
      <c r="AH204" s="201"/>
      <c r="AI204" s="201"/>
      <c r="AJ204" s="295"/>
      <c r="AK204" s="201"/>
      <c r="AL204" s="201"/>
      <c r="AM204" s="201"/>
      <c r="AN204" s="201"/>
      <c r="AO204" s="201"/>
      <c r="AP204" s="201"/>
      <c r="AQ204" s="201"/>
      <c r="AR204" s="201"/>
      <c r="AS204" s="201"/>
      <c r="AT204" s="201"/>
      <c r="AU204" s="201"/>
      <c r="AV204" s="201"/>
      <c r="AW204" s="201"/>
      <c r="AX204" s="201"/>
      <c r="AY204" s="201"/>
      <c r="AZ204" s="201"/>
      <c r="BA204" s="201"/>
      <c r="BB204" s="201"/>
      <c r="BC204" s="201"/>
      <c r="BD204" s="201"/>
      <c r="BE204" s="201"/>
      <c r="BF204" s="201"/>
      <c r="BG204" s="201"/>
      <c r="BH204" s="2"/>
      <c r="BI204" s="2"/>
      <c r="BJ204" s="2"/>
      <c r="BK204" s="2"/>
      <c r="BL204" s="2"/>
      <c r="BM204" s="2"/>
    </row>
    <row r="205" spans="1:65" ht="16.7" customHeight="1">
      <c r="A205" s="284">
        <v>12</v>
      </c>
      <c r="B205" s="285">
        <v>-17.9166666666667</v>
      </c>
      <c r="C205" s="286">
        <v>-26</v>
      </c>
      <c r="D205" s="286">
        <v>-21</v>
      </c>
      <c r="E205" s="286">
        <v>-21</v>
      </c>
      <c r="F205" s="286">
        <v>-23.8333333333333</v>
      </c>
      <c r="G205" s="286">
        <v>-23.75</v>
      </c>
      <c r="H205" s="286">
        <v>-26.802125</v>
      </c>
      <c r="I205" s="286">
        <v>-38.4665416666667</v>
      </c>
      <c r="J205" s="286">
        <v>-29.4509166666667</v>
      </c>
      <c r="K205" s="286">
        <v>-27.259250000000002</v>
      </c>
      <c r="L205" s="286">
        <v>-25.75</v>
      </c>
      <c r="M205" s="287">
        <v>-25</v>
      </c>
      <c r="N205" s="201"/>
      <c r="O205" s="284">
        <v>12</v>
      </c>
      <c r="P205" s="285">
        <v>72.9166666666667</v>
      </c>
      <c r="Q205" s="286">
        <v>67</v>
      </c>
      <c r="R205" s="286">
        <v>65.9166666666667</v>
      </c>
      <c r="S205" s="286">
        <v>66.125</v>
      </c>
      <c r="T205" s="286">
        <v>63.9583333333333</v>
      </c>
      <c r="U205" s="286">
        <v>65.625</v>
      </c>
      <c r="V205" s="286">
        <v>66.543791666666706</v>
      </c>
      <c r="W205" s="286">
        <v>55.594291666666699</v>
      </c>
      <c r="X205" s="286">
        <v>62.756291666666698</v>
      </c>
      <c r="Y205" s="286">
        <v>62.059333333333299</v>
      </c>
      <c r="Z205" s="286">
        <v>66</v>
      </c>
      <c r="AA205" s="287">
        <v>66.5416666666667</v>
      </c>
      <c r="AB205" s="201"/>
      <c r="AC205" s="201"/>
      <c r="AD205" s="201"/>
      <c r="AE205" s="201"/>
      <c r="AF205" s="201"/>
      <c r="AG205" s="201"/>
      <c r="AH205" s="201"/>
      <c r="AI205" s="201"/>
      <c r="AJ205" s="295"/>
      <c r="AK205" s="309"/>
      <c r="AL205" s="201"/>
      <c r="AM205" s="201"/>
      <c r="AN205" s="201"/>
      <c r="AO205" s="201"/>
      <c r="AP205" s="201"/>
      <c r="AQ205" s="201"/>
      <c r="AR205" s="201"/>
      <c r="AS205" s="201"/>
      <c r="AT205" s="201"/>
      <c r="AU205" s="201"/>
      <c r="AV205" s="201"/>
      <c r="AW205" s="201"/>
      <c r="AX205" s="201"/>
      <c r="AY205" s="201"/>
      <c r="AZ205" s="201"/>
      <c r="BA205" s="201"/>
      <c r="BB205" s="201"/>
      <c r="BC205" s="201"/>
      <c r="BD205" s="201"/>
      <c r="BE205" s="201"/>
      <c r="BF205" s="201"/>
      <c r="BG205" s="201"/>
      <c r="BH205" s="2"/>
      <c r="BI205" s="2"/>
      <c r="BJ205" s="2"/>
      <c r="BK205" s="2"/>
      <c r="BL205" s="2"/>
      <c r="BM205" s="2"/>
    </row>
    <row r="206" spans="1:65" ht="16.7" customHeight="1">
      <c r="A206" s="284">
        <v>13</v>
      </c>
      <c r="B206" s="285">
        <v>-19.25</v>
      </c>
      <c r="C206" s="286">
        <v>-24.875</v>
      </c>
      <c r="D206" s="286">
        <v>-21.125</v>
      </c>
      <c r="E206" s="286">
        <v>-20.75</v>
      </c>
      <c r="F206" s="286">
        <v>-21</v>
      </c>
      <c r="G206" s="286">
        <v>-17.875</v>
      </c>
      <c r="H206" s="286">
        <v>-27.462375000000002</v>
      </c>
      <c r="I206" s="286">
        <v>-37.244833333333297</v>
      </c>
      <c r="J206" s="286">
        <v>-29.921375000000001</v>
      </c>
      <c r="K206" s="286">
        <v>-25.044374999999999</v>
      </c>
      <c r="L206" s="286">
        <v>-26</v>
      </c>
      <c r="M206" s="287">
        <v>-23.5</v>
      </c>
      <c r="N206" s="201"/>
      <c r="O206" s="284">
        <v>13</v>
      </c>
      <c r="P206" s="285">
        <v>72.0833333333333</v>
      </c>
      <c r="Q206" s="286">
        <v>67</v>
      </c>
      <c r="R206" s="286">
        <v>65.6666666666667</v>
      </c>
      <c r="S206" s="286">
        <v>66.25</v>
      </c>
      <c r="T206" s="286">
        <v>65.75</v>
      </c>
      <c r="U206" s="286">
        <v>70</v>
      </c>
      <c r="V206" s="286">
        <v>65.992249999999999</v>
      </c>
      <c r="W206" s="286">
        <v>55.953375000000001</v>
      </c>
      <c r="X206" s="286">
        <v>62.624458333333301</v>
      </c>
      <c r="Y206" s="286">
        <v>63.128458333333299</v>
      </c>
      <c r="Z206" s="286">
        <v>66</v>
      </c>
      <c r="AA206" s="287">
        <v>68.0833333333333</v>
      </c>
      <c r="AB206" s="201"/>
      <c r="AC206" s="201"/>
      <c r="AD206" s="201"/>
      <c r="AE206" s="201"/>
      <c r="AF206" s="201"/>
      <c r="AG206" s="201"/>
      <c r="AH206" s="201"/>
      <c r="AI206" s="201"/>
      <c r="AJ206" s="295"/>
      <c r="AK206" s="201"/>
      <c r="AL206" s="201"/>
      <c r="AM206" s="201"/>
      <c r="AN206" s="201"/>
      <c r="AO206" s="201"/>
      <c r="AP206" s="201"/>
      <c r="AQ206" s="201"/>
      <c r="AR206" s="201"/>
      <c r="AS206" s="201"/>
      <c r="AT206" s="201"/>
      <c r="AU206" s="201"/>
      <c r="AV206" s="201"/>
      <c r="AW206" s="201"/>
      <c r="AX206" s="201"/>
      <c r="AY206" s="201"/>
      <c r="AZ206" s="201"/>
      <c r="BA206" s="201"/>
      <c r="BB206" s="201"/>
      <c r="BC206" s="201"/>
      <c r="BD206" s="201"/>
      <c r="BE206" s="201"/>
      <c r="BF206" s="201"/>
      <c r="BG206" s="201"/>
      <c r="BH206" s="2"/>
      <c r="BI206" s="2"/>
      <c r="BJ206" s="2"/>
      <c r="BK206" s="2"/>
      <c r="BL206" s="2"/>
      <c r="BM206" s="2"/>
    </row>
    <row r="207" spans="1:65" ht="16.7" customHeight="1">
      <c r="A207" s="284">
        <v>14</v>
      </c>
      <c r="B207" s="285">
        <v>-20</v>
      </c>
      <c r="C207" s="286">
        <v>-24</v>
      </c>
      <c r="D207" s="286">
        <v>-21</v>
      </c>
      <c r="E207" s="286">
        <v>-20</v>
      </c>
      <c r="F207" s="286">
        <v>-20.7916666666667</v>
      </c>
      <c r="G207" s="286">
        <v>-19.25</v>
      </c>
      <c r="H207" s="286">
        <v>-28.05875</v>
      </c>
      <c r="I207" s="286">
        <v>-38.6414166666667</v>
      </c>
      <c r="J207" s="286">
        <v>-30.4553333333333</v>
      </c>
      <c r="K207" s="286">
        <v>-25.218125000000001</v>
      </c>
      <c r="L207" s="286">
        <v>-26</v>
      </c>
      <c r="M207" s="287">
        <v>-22</v>
      </c>
      <c r="N207" s="201"/>
      <c r="O207" s="284">
        <v>14</v>
      </c>
      <c r="P207" s="285">
        <v>71.6666666666667</v>
      </c>
      <c r="Q207" s="286">
        <v>67</v>
      </c>
      <c r="R207" s="286">
        <v>65.75</v>
      </c>
      <c r="S207" s="286">
        <v>66.8333333333333</v>
      </c>
      <c r="T207" s="286">
        <v>66.875</v>
      </c>
      <c r="U207" s="286">
        <v>70</v>
      </c>
      <c r="V207" s="286">
        <v>65.680374999999998</v>
      </c>
      <c r="W207" s="286">
        <v>55.610374999999998</v>
      </c>
      <c r="X207" s="286">
        <v>62.425958333333298</v>
      </c>
      <c r="Y207" s="286">
        <v>63.336708333333299</v>
      </c>
      <c r="Z207" s="286">
        <v>66</v>
      </c>
      <c r="AA207" s="287">
        <v>68.9166666666667</v>
      </c>
      <c r="AB207" s="201"/>
      <c r="AC207" s="201"/>
      <c r="AD207" s="201"/>
      <c r="AE207" s="201"/>
      <c r="AF207" s="201"/>
      <c r="AG207" s="201"/>
      <c r="AH207" s="201"/>
      <c r="AI207" s="201"/>
      <c r="AJ207" s="295"/>
      <c r="AK207" s="201"/>
      <c r="AL207" s="201"/>
      <c r="AM207" s="201"/>
      <c r="AN207" s="201"/>
      <c r="AO207" s="201"/>
      <c r="AP207" s="201"/>
      <c r="AQ207" s="201"/>
      <c r="AR207" s="201"/>
      <c r="AS207" s="201"/>
      <c r="AT207" s="201"/>
      <c r="AU207" s="201"/>
      <c r="AV207" s="201"/>
      <c r="AW207" s="201"/>
      <c r="AX207" s="201"/>
      <c r="AY207" s="201"/>
      <c r="AZ207" s="201"/>
      <c r="BA207" s="201"/>
      <c r="BB207" s="201"/>
      <c r="BC207" s="201"/>
      <c r="BD207" s="201"/>
      <c r="BE207" s="201"/>
      <c r="BF207" s="201"/>
      <c r="BG207" s="201"/>
    </row>
    <row r="208" spans="1:65" ht="16.7" customHeight="1">
      <c r="A208" s="284">
        <v>15</v>
      </c>
      <c r="B208" s="285">
        <v>-20.75</v>
      </c>
      <c r="C208" s="286">
        <v>-24.875</v>
      </c>
      <c r="D208" s="286">
        <v>-20.0833333333333</v>
      </c>
      <c r="E208" s="286">
        <v>-20.3333333333333</v>
      </c>
      <c r="F208" s="286">
        <v>-22.2916666666667</v>
      </c>
      <c r="G208" s="286">
        <v>-20.5416666666667</v>
      </c>
      <c r="H208" s="286">
        <v>-27.2707083333333</v>
      </c>
      <c r="I208" s="286">
        <v>-36.695208333333298</v>
      </c>
      <c r="J208" s="286">
        <v>-30.921500000000002</v>
      </c>
      <c r="K208" s="286">
        <v>-25.655875000000002</v>
      </c>
      <c r="L208" s="286">
        <v>-26</v>
      </c>
      <c r="M208" s="287">
        <v>-22</v>
      </c>
      <c r="N208" s="201"/>
      <c r="O208" s="284">
        <v>15</v>
      </c>
      <c r="P208" s="285">
        <v>71</v>
      </c>
      <c r="Q208" s="286">
        <v>67</v>
      </c>
      <c r="R208" s="286">
        <v>66.4583333333333</v>
      </c>
      <c r="S208" s="286">
        <v>66.625</v>
      </c>
      <c r="T208" s="286">
        <v>66.5</v>
      </c>
      <c r="U208" s="286">
        <v>69.5416666666667</v>
      </c>
      <c r="V208" s="286">
        <v>65.764208333333301</v>
      </c>
      <c r="W208" s="286">
        <v>55.826625</v>
      </c>
      <c r="X208" s="286">
        <v>62.118791666666702</v>
      </c>
      <c r="Y208" s="286">
        <v>63.313749999999999</v>
      </c>
      <c r="Z208" s="286">
        <v>66</v>
      </c>
      <c r="AA208" s="287">
        <v>69</v>
      </c>
      <c r="AB208" s="201"/>
      <c r="AC208" s="201"/>
      <c r="AD208" s="201"/>
      <c r="AE208" s="201"/>
      <c r="AF208" s="201"/>
      <c r="AG208" s="201"/>
      <c r="AH208" s="201"/>
      <c r="AI208" s="201"/>
      <c r="AJ208" s="295"/>
      <c r="AK208" s="201"/>
      <c r="AL208" s="201"/>
      <c r="AM208" s="201"/>
      <c r="AN208" s="201"/>
      <c r="AO208" s="201"/>
      <c r="AP208" s="201"/>
      <c r="AQ208" s="201"/>
      <c r="AR208" s="201"/>
      <c r="AS208" s="201"/>
      <c r="AT208" s="201"/>
      <c r="AU208" s="201"/>
      <c r="AV208" s="201"/>
      <c r="AW208" s="201"/>
      <c r="AX208" s="201"/>
      <c r="AY208" s="201"/>
      <c r="AZ208" s="201"/>
      <c r="BA208" s="201"/>
      <c r="BB208" s="201"/>
      <c r="BC208" s="201"/>
      <c r="BD208" s="201"/>
      <c r="BE208" s="201"/>
      <c r="BF208" s="201"/>
      <c r="BG208" s="201"/>
    </row>
    <row r="209" spans="1:59" ht="16.7" customHeight="1">
      <c r="A209" s="284">
        <v>16</v>
      </c>
      <c r="B209" s="285">
        <v>-21.0416666666667</v>
      </c>
      <c r="C209" s="286">
        <v>-24.5833333333333</v>
      </c>
      <c r="D209" s="286">
        <v>-19</v>
      </c>
      <c r="E209" s="286">
        <v>-21</v>
      </c>
      <c r="F209" s="286">
        <v>-23.2916666666667</v>
      </c>
      <c r="G209" s="286">
        <v>-21.4583333333333</v>
      </c>
      <c r="H209" s="286">
        <v>-25.892291666666701</v>
      </c>
      <c r="I209" s="286">
        <v>-35.117166666666698</v>
      </c>
      <c r="J209" s="286">
        <v>-31.3214583333333</v>
      </c>
      <c r="K209" s="286">
        <v>-26.232541666666702</v>
      </c>
      <c r="L209" s="286">
        <v>-26.875</v>
      </c>
      <c r="M209" s="287">
        <v>-22</v>
      </c>
      <c r="N209" s="201"/>
      <c r="O209" s="284">
        <v>16</v>
      </c>
      <c r="P209" s="285">
        <v>71</v>
      </c>
      <c r="Q209" s="286">
        <v>67</v>
      </c>
      <c r="R209" s="286">
        <v>67</v>
      </c>
      <c r="S209" s="286">
        <v>66.2916666666667</v>
      </c>
      <c r="T209" s="286">
        <v>66.25</v>
      </c>
      <c r="U209" s="286">
        <v>69.25</v>
      </c>
      <c r="V209" s="286">
        <v>66.226249999999993</v>
      </c>
      <c r="W209" s="286">
        <v>56.049208333333297</v>
      </c>
      <c r="X209" s="286">
        <v>61.882166666666699</v>
      </c>
      <c r="Y209" s="286">
        <v>63.318375000000003</v>
      </c>
      <c r="Z209" s="286">
        <v>66</v>
      </c>
      <c r="AA209" s="287">
        <v>69</v>
      </c>
      <c r="AB209" s="201"/>
      <c r="AC209" s="201"/>
      <c r="AD209" s="201"/>
      <c r="AE209" s="201"/>
      <c r="AF209" s="201"/>
      <c r="AG209" s="201"/>
      <c r="AH209" s="201"/>
      <c r="AI209" s="201"/>
      <c r="AJ209" s="295"/>
      <c r="AK209" s="201"/>
      <c r="AL209" s="201"/>
      <c r="AM209" s="201"/>
      <c r="AN209" s="201"/>
      <c r="AO209" s="201"/>
      <c r="AP209" s="201"/>
      <c r="AQ209" s="201"/>
      <c r="AR209" s="201"/>
      <c r="AS209" s="201"/>
      <c r="AT209" s="201"/>
      <c r="AU209" s="201"/>
      <c r="AV209" s="201"/>
      <c r="AW209" s="201"/>
      <c r="AX209" s="201"/>
      <c r="AY209" s="201"/>
      <c r="AZ209" s="201"/>
      <c r="BA209" s="201"/>
      <c r="BB209" s="201"/>
      <c r="BC209" s="201"/>
      <c r="BD209" s="201"/>
      <c r="BE209" s="201"/>
      <c r="BF209" s="201"/>
      <c r="BG209" s="201"/>
    </row>
    <row r="210" spans="1:59" ht="16.7" customHeight="1">
      <c r="A210" s="284">
        <v>17</v>
      </c>
      <c r="B210" s="285">
        <v>-21.6666666666667</v>
      </c>
      <c r="C210" s="286">
        <v>-21.5</v>
      </c>
      <c r="D210" s="286">
        <v>-19</v>
      </c>
      <c r="E210" s="286">
        <v>-21.5833333333333</v>
      </c>
      <c r="F210" s="286">
        <v>-23.8333333333333</v>
      </c>
      <c r="G210" s="286">
        <v>-21.0833333333333</v>
      </c>
      <c r="H210" s="286">
        <v>-27.3072916666667</v>
      </c>
      <c r="I210" s="286">
        <v>-37.055041666666703</v>
      </c>
      <c r="J210" s="286">
        <v>-31.66825</v>
      </c>
      <c r="K210" s="286">
        <v>-26.867374999999999</v>
      </c>
      <c r="L210" s="286">
        <v>-27</v>
      </c>
      <c r="M210" s="287">
        <v>-22</v>
      </c>
      <c r="N210" s="201"/>
      <c r="O210" s="284">
        <v>17</v>
      </c>
      <c r="P210" s="285">
        <v>70.4166666666667</v>
      </c>
      <c r="Q210" s="286">
        <v>67.75</v>
      </c>
      <c r="R210" s="286">
        <v>67</v>
      </c>
      <c r="S210" s="286">
        <v>66</v>
      </c>
      <c r="T210" s="286">
        <v>65.8333333333333</v>
      </c>
      <c r="U210" s="286">
        <v>69.4166666666667</v>
      </c>
      <c r="V210" s="286">
        <v>65.702041666666702</v>
      </c>
      <c r="W210" s="286">
        <v>55.700041666666699</v>
      </c>
      <c r="X210" s="286">
        <v>61.643416666666702</v>
      </c>
      <c r="Y210" s="286">
        <v>63.168750000000003</v>
      </c>
      <c r="Z210" s="286">
        <v>66</v>
      </c>
      <c r="AA210" s="287">
        <v>69</v>
      </c>
      <c r="AB210" s="201"/>
      <c r="AC210" s="201"/>
      <c r="AD210" s="201"/>
      <c r="AE210" s="201"/>
      <c r="AF210" s="201"/>
      <c r="AG210" s="201"/>
      <c r="AH210" s="201"/>
      <c r="AI210" s="201"/>
      <c r="AJ210" s="295"/>
      <c r="AK210" s="201"/>
      <c r="AL210" s="201"/>
      <c r="AM210" s="201"/>
      <c r="AN210" s="201"/>
      <c r="AO210" s="201"/>
      <c r="AP210" s="201"/>
      <c r="AQ210" s="201"/>
      <c r="AR210" s="201"/>
      <c r="AS210" s="201"/>
      <c r="AT210" s="201"/>
      <c r="AU210" s="201"/>
      <c r="AV210" s="201"/>
      <c r="AW210" s="201"/>
      <c r="AX210" s="201"/>
      <c r="AY210" s="201"/>
      <c r="AZ210" s="201"/>
      <c r="BA210" s="201"/>
      <c r="BB210" s="201"/>
      <c r="BC210" s="201"/>
      <c r="BD210" s="201"/>
      <c r="BE210" s="201"/>
      <c r="BF210" s="201"/>
      <c r="BG210" s="201"/>
    </row>
    <row r="211" spans="1:59" ht="16.7" customHeight="1">
      <c r="A211" s="284">
        <v>18</v>
      </c>
      <c r="B211" s="285">
        <v>-22</v>
      </c>
      <c r="C211" s="286">
        <v>-19.125</v>
      </c>
      <c r="D211" s="286">
        <v>-19.875</v>
      </c>
      <c r="E211" s="286">
        <v>-22</v>
      </c>
      <c r="F211" s="286">
        <v>-24.625</v>
      </c>
      <c r="G211" s="286">
        <v>-20.375</v>
      </c>
      <c r="H211" s="286">
        <v>-28.189458333333299</v>
      </c>
      <c r="I211" s="286">
        <v>-38.7105416666667</v>
      </c>
      <c r="J211" s="286">
        <v>-31.954916666666701</v>
      </c>
      <c r="K211" s="286">
        <v>-27.429874999999999</v>
      </c>
      <c r="L211" s="286">
        <v>-27</v>
      </c>
      <c r="M211" s="287">
        <v>-21.7916666666667</v>
      </c>
      <c r="N211" s="201"/>
      <c r="O211" s="284">
        <v>18</v>
      </c>
      <c r="P211" s="285">
        <v>69.6666666666667</v>
      </c>
      <c r="Q211" s="286">
        <v>68.3333333333333</v>
      </c>
      <c r="R211" s="286">
        <v>67</v>
      </c>
      <c r="S211" s="286">
        <v>65.8333333333333</v>
      </c>
      <c r="T211" s="286">
        <v>65.2083333333333</v>
      </c>
      <c r="U211" s="286">
        <v>69.9583333333333</v>
      </c>
      <c r="V211" s="286">
        <v>65.201333333333395</v>
      </c>
      <c r="W211" s="286">
        <v>55.262166666666701</v>
      </c>
      <c r="X211" s="286">
        <v>61.327666666666701</v>
      </c>
      <c r="Y211" s="286">
        <v>62.937458333333304</v>
      </c>
      <c r="Z211" s="286">
        <v>66</v>
      </c>
      <c r="AA211" s="287">
        <v>69.0833333333333</v>
      </c>
      <c r="AB211" s="201"/>
      <c r="AC211" s="201"/>
      <c r="AD211" s="201"/>
      <c r="AE211" s="201"/>
      <c r="AF211" s="201"/>
      <c r="AG211" s="201"/>
      <c r="AH211" s="201"/>
      <c r="AI211" s="201"/>
      <c r="AJ211" s="295"/>
      <c r="AK211" s="201"/>
      <c r="AL211" s="201"/>
      <c r="AM211" s="201"/>
      <c r="AN211" s="201"/>
      <c r="AO211" s="201"/>
      <c r="AP211" s="201"/>
      <c r="AQ211" s="201"/>
      <c r="AR211" s="201"/>
      <c r="AS211" s="201"/>
      <c r="AT211" s="201"/>
      <c r="AU211" s="201"/>
      <c r="AV211" s="201"/>
      <c r="AW211" s="201"/>
      <c r="AX211" s="201"/>
      <c r="AY211" s="201"/>
      <c r="AZ211" s="201"/>
      <c r="BA211" s="201"/>
      <c r="BB211" s="201"/>
      <c r="BC211" s="201"/>
      <c r="BD211" s="201"/>
      <c r="BE211" s="201"/>
      <c r="BF211" s="201"/>
      <c r="BG211" s="201"/>
    </row>
    <row r="212" spans="1:59" ht="16.7" customHeight="1">
      <c r="A212" s="284">
        <v>19</v>
      </c>
      <c r="B212" s="285">
        <v>-22.25</v>
      </c>
      <c r="C212" s="286">
        <v>-19.2083333333333</v>
      </c>
      <c r="D212" s="286">
        <v>-19.875</v>
      </c>
      <c r="E212" s="286">
        <v>-22.125</v>
      </c>
      <c r="F212" s="286">
        <v>-25.5833333333333</v>
      </c>
      <c r="G212" s="286">
        <v>-20.2083333333333</v>
      </c>
      <c r="H212" s="286">
        <v>-28.857583333333299</v>
      </c>
      <c r="I212" s="286">
        <v>-32.721166666666697</v>
      </c>
      <c r="J212" s="286">
        <v>-32.214708333333299</v>
      </c>
      <c r="K212" s="286">
        <v>-26.875250000000001</v>
      </c>
      <c r="L212" s="286">
        <v>-27.625</v>
      </c>
      <c r="M212" s="287">
        <v>-20.5</v>
      </c>
      <c r="N212" s="201"/>
      <c r="O212" s="284">
        <v>19</v>
      </c>
      <c r="P212" s="285">
        <v>69.4166666666667</v>
      </c>
      <c r="Q212" s="286">
        <v>68.1666666666667</v>
      </c>
      <c r="R212" s="286">
        <v>67</v>
      </c>
      <c r="S212" s="286">
        <v>65.4166666666667</v>
      </c>
      <c r="T212" s="286">
        <v>64.9583333333333</v>
      </c>
      <c r="U212" s="286">
        <v>70.25</v>
      </c>
      <c r="V212" s="286">
        <v>64.830208333333303</v>
      </c>
      <c r="W212" s="286">
        <v>56.532666666666699</v>
      </c>
      <c r="X212" s="286">
        <v>61.069249999999997</v>
      </c>
      <c r="Y212" s="286">
        <v>63.287500000000001</v>
      </c>
      <c r="Z212" s="286">
        <v>66</v>
      </c>
      <c r="AA212" s="287">
        <v>70.4166666666667</v>
      </c>
      <c r="AB212" s="201"/>
      <c r="AC212" s="201"/>
      <c r="AD212" s="201"/>
      <c r="AE212" s="201"/>
      <c r="AF212" s="201"/>
      <c r="AG212" s="201"/>
      <c r="AH212" s="201"/>
      <c r="AI212" s="201"/>
      <c r="AJ212" s="295"/>
      <c r="AK212" s="201"/>
      <c r="AL212" s="201"/>
      <c r="AM212" s="201"/>
      <c r="AN212" s="201"/>
      <c r="AO212" s="201"/>
      <c r="AP212" s="201"/>
      <c r="AQ212" s="201"/>
      <c r="AR212" s="201"/>
      <c r="AS212" s="201"/>
      <c r="AT212" s="201"/>
      <c r="AU212" s="201"/>
      <c r="AV212" s="201"/>
      <c r="AW212" s="201"/>
      <c r="AX212" s="201"/>
      <c r="AY212" s="201"/>
      <c r="AZ212" s="201"/>
      <c r="BA212" s="201"/>
      <c r="BB212" s="201"/>
      <c r="BC212" s="201"/>
      <c r="BD212" s="201"/>
      <c r="BE212" s="201"/>
      <c r="BF212" s="201"/>
      <c r="BG212" s="201"/>
    </row>
    <row r="213" spans="1:59" ht="16.7" customHeight="1">
      <c r="A213" s="284">
        <v>20</v>
      </c>
      <c r="B213" s="285">
        <v>-22.875</v>
      </c>
      <c r="C213" s="286">
        <v>-20</v>
      </c>
      <c r="D213" s="286">
        <v>-20</v>
      </c>
      <c r="E213" s="286">
        <v>-22.6666666666667</v>
      </c>
      <c r="F213" s="286">
        <v>-23.7916666666667</v>
      </c>
      <c r="G213" s="286">
        <v>-19.125</v>
      </c>
      <c r="H213" s="286">
        <v>-29.398958333333301</v>
      </c>
      <c r="I213" s="286">
        <v>-33.114125000000001</v>
      </c>
      <c r="J213" s="286">
        <v>-32.501041666666701</v>
      </c>
      <c r="K213" s="286">
        <v>-24.234124999999999</v>
      </c>
      <c r="L213" s="286">
        <v>-28</v>
      </c>
      <c r="M213" s="287">
        <v>-20</v>
      </c>
      <c r="N213" s="201"/>
      <c r="O213" s="284">
        <v>20</v>
      </c>
      <c r="P213" s="285">
        <v>69</v>
      </c>
      <c r="Q213" s="286">
        <v>68</v>
      </c>
      <c r="R213" s="286">
        <v>67</v>
      </c>
      <c r="S213" s="286">
        <v>65.25</v>
      </c>
      <c r="T213" s="286">
        <v>65.5</v>
      </c>
      <c r="U213" s="286">
        <v>71</v>
      </c>
      <c r="V213" s="286">
        <v>64.458375000000004</v>
      </c>
      <c r="W213" s="286">
        <v>56.487875000000003</v>
      </c>
      <c r="X213" s="286">
        <v>60.991333333333301</v>
      </c>
      <c r="Y213" s="286">
        <v>64.483541666666696</v>
      </c>
      <c r="Z213" s="286">
        <v>65.9583333333333</v>
      </c>
      <c r="AA213" s="287">
        <v>71</v>
      </c>
      <c r="AB213" s="201"/>
      <c r="AC213" s="201"/>
      <c r="AD213" s="201"/>
      <c r="AE213" s="201"/>
      <c r="AF213" s="201"/>
      <c r="AG213" s="201"/>
      <c r="AH213" s="201"/>
      <c r="AI213" s="201"/>
      <c r="AJ213" s="295"/>
      <c r="AK213" s="201"/>
      <c r="AL213" s="201"/>
      <c r="AM213" s="201"/>
      <c r="AN213" s="201"/>
      <c r="AO213" s="201"/>
      <c r="AP213" s="201"/>
      <c r="AQ213" s="201"/>
      <c r="AR213" s="201"/>
      <c r="AS213" s="201"/>
      <c r="AT213" s="201"/>
      <c r="AU213" s="201"/>
      <c r="AV213" s="201"/>
      <c r="AW213" s="201"/>
      <c r="AX213" s="201"/>
      <c r="AY213" s="201"/>
      <c r="AZ213" s="201"/>
      <c r="BA213" s="201"/>
      <c r="BB213" s="201"/>
      <c r="BC213" s="201"/>
      <c r="BD213" s="201"/>
      <c r="BE213" s="201"/>
      <c r="BF213" s="201"/>
      <c r="BG213" s="201"/>
    </row>
    <row r="214" spans="1:59" ht="16.7" customHeight="1">
      <c r="A214" s="284">
        <v>21</v>
      </c>
      <c r="B214" s="285">
        <v>-23</v>
      </c>
      <c r="C214" s="286">
        <v>-20.8333333333333</v>
      </c>
      <c r="D214" s="286">
        <v>-18</v>
      </c>
      <c r="E214" s="286">
        <v>-23</v>
      </c>
      <c r="F214" s="286">
        <v>-21.9166666666667</v>
      </c>
      <c r="G214" s="286">
        <v>-19.875</v>
      </c>
      <c r="H214" s="286">
        <v>-30.221625</v>
      </c>
      <c r="I214" s="286">
        <v>-33.747541666666699</v>
      </c>
      <c r="J214" s="286">
        <v>-32.827708333333298</v>
      </c>
      <c r="K214" s="286">
        <v>-23.394749999999998</v>
      </c>
      <c r="L214" s="286">
        <v>-28</v>
      </c>
      <c r="M214" s="287">
        <v>-20.125</v>
      </c>
      <c r="N214" s="201"/>
      <c r="O214" s="284">
        <v>21</v>
      </c>
      <c r="P214" s="285">
        <v>68.7916666666667</v>
      </c>
      <c r="Q214" s="286">
        <v>68</v>
      </c>
      <c r="R214" s="286">
        <v>67.3333333333333</v>
      </c>
      <c r="S214" s="286">
        <v>64.9583333333333</v>
      </c>
      <c r="T214" s="286">
        <v>66.875</v>
      </c>
      <c r="U214" s="286">
        <v>70.9583333333333</v>
      </c>
      <c r="V214" s="286">
        <v>63.636958333333297</v>
      </c>
      <c r="W214" s="286">
        <v>56.294625000000003</v>
      </c>
      <c r="X214" s="286">
        <v>60.772874999999999</v>
      </c>
      <c r="Y214" s="286">
        <v>65.357124999999996</v>
      </c>
      <c r="Z214" s="286">
        <v>65.7916666666667</v>
      </c>
      <c r="AA214" s="287">
        <v>71</v>
      </c>
      <c r="AB214" s="201"/>
      <c r="AC214" s="201"/>
      <c r="AD214" s="201"/>
      <c r="AE214" s="201"/>
      <c r="AF214" s="201"/>
      <c r="AG214" s="201"/>
      <c r="AH214" s="201"/>
      <c r="AI214" s="201"/>
      <c r="AJ214" s="295"/>
      <c r="AK214" s="201"/>
      <c r="AL214" s="201"/>
      <c r="AM214" s="201"/>
      <c r="AN214" s="201"/>
      <c r="AO214" s="201"/>
      <c r="AP214" s="201"/>
      <c r="AQ214" s="201"/>
      <c r="AR214" s="201"/>
      <c r="AS214" s="201"/>
      <c r="AT214" s="201"/>
      <c r="AU214" s="201"/>
      <c r="AV214" s="201"/>
      <c r="AW214" s="201"/>
      <c r="AX214" s="201"/>
      <c r="AY214" s="201"/>
      <c r="AZ214" s="201"/>
      <c r="BA214" s="201"/>
      <c r="BB214" s="201"/>
      <c r="BC214" s="201"/>
      <c r="BD214" s="201"/>
      <c r="BE214" s="201"/>
      <c r="BF214" s="201"/>
      <c r="BG214" s="201"/>
    </row>
    <row r="215" spans="1:59" ht="16.7" customHeight="1">
      <c r="A215" s="284">
        <v>22</v>
      </c>
      <c r="B215" s="285">
        <v>-23</v>
      </c>
      <c r="C215" s="286">
        <v>-20.1666666666667</v>
      </c>
      <c r="D215" s="286">
        <v>-16</v>
      </c>
      <c r="E215" s="286">
        <v>-23.25</v>
      </c>
      <c r="F215" s="286">
        <v>-21.4583333333333</v>
      </c>
      <c r="G215" s="286">
        <v>-20.5833333333333</v>
      </c>
      <c r="H215" s="286">
        <v>-31.433458333333299</v>
      </c>
      <c r="I215" s="286">
        <v>-33.6755833333333</v>
      </c>
      <c r="J215" s="286">
        <v>-32.195958333333301</v>
      </c>
      <c r="K215" s="286">
        <v>-23.86</v>
      </c>
      <c r="L215" s="286">
        <v>-28.1666666666667</v>
      </c>
      <c r="M215" s="287">
        <v>-21</v>
      </c>
      <c r="N215" s="201"/>
      <c r="O215" s="284">
        <v>22</v>
      </c>
      <c r="P215" s="285">
        <v>68.7916666666667</v>
      </c>
      <c r="Q215" s="286">
        <v>68</v>
      </c>
      <c r="R215" s="286">
        <v>68</v>
      </c>
      <c r="S215" s="286">
        <v>64.6666666666667</v>
      </c>
      <c r="T215" s="286">
        <v>67.75</v>
      </c>
      <c r="U215" s="286">
        <v>70.8333333333333</v>
      </c>
      <c r="V215" s="286">
        <v>62.783208333333299</v>
      </c>
      <c r="W215" s="286">
        <v>56.319333333333297</v>
      </c>
      <c r="X215" s="286">
        <v>60.842750000000002</v>
      </c>
      <c r="Y215" s="286">
        <v>65.381666666666703</v>
      </c>
      <c r="Z215" s="286">
        <v>66</v>
      </c>
      <c r="AA215" s="287">
        <v>71.125</v>
      </c>
      <c r="AB215" s="201"/>
      <c r="AC215" s="201"/>
      <c r="AD215" s="201"/>
      <c r="AE215" s="201"/>
      <c r="AF215" s="201"/>
      <c r="AG215" s="201"/>
      <c r="AH215" s="201"/>
      <c r="AI215" s="201"/>
      <c r="AJ215" s="295"/>
      <c r="AK215" s="201"/>
      <c r="AL215" s="201"/>
      <c r="AM215" s="201"/>
      <c r="AN215" s="201"/>
      <c r="AO215" s="201"/>
      <c r="AP215" s="201"/>
      <c r="AQ215" s="201"/>
      <c r="AR215" s="201"/>
      <c r="AS215" s="201"/>
      <c r="AT215" s="201"/>
      <c r="AU215" s="201"/>
      <c r="AV215" s="201"/>
      <c r="AW215" s="201"/>
      <c r="AX215" s="201"/>
      <c r="AY215" s="201"/>
      <c r="AZ215" s="201"/>
      <c r="BA215" s="201"/>
      <c r="BB215" s="201"/>
      <c r="BC215" s="201"/>
      <c r="BD215" s="201"/>
      <c r="BE215" s="201"/>
      <c r="BF215" s="201"/>
      <c r="BG215" s="201"/>
    </row>
    <row r="216" spans="1:59" ht="16.7" customHeight="1">
      <c r="A216" s="284">
        <v>23</v>
      </c>
      <c r="B216" s="285">
        <v>-23.4583333333333</v>
      </c>
      <c r="C216" s="286">
        <v>-19</v>
      </c>
      <c r="D216" s="286">
        <v>-15.375</v>
      </c>
      <c r="E216" s="286">
        <v>-23.7916666666667</v>
      </c>
      <c r="F216" s="286">
        <v>-23.125</v>
      </c>
      <c r="G216" s="286">
        <v>-18.9166666666667</v>
      </c>
      <c r="H216" s="286">
        <v>-32.3943333333333</v>
      </c>
      <c r="I216" s="286">
        <v>-32.172916666666701</v>
      </c>
      <c r="J216" s="286">
        <v>-26.519041666666698</v>
      </c>
      <c r="K216" s="286">
        <v>-24.564416666666698</v>
      </c>
      <c r="L216" s="286">
        <v>-29</v>
      </c>
      <c r="M216" s="287">
        <v>-21.5</v>
      </c>
      <c r="N216" s="201"/>
      <c r="O216" s="284">
        <v>23</v>
      </c>
      <c r="P216" s="285">
        <v>67.8333333333333</v>
      </c>
      <c r="Q216" s="286">
        <v>68</v>
      </c>
      <c r="R216" s="286">
        <v>68.7916666666667</v>
      </c>
      <c r="S216" s="286">
        <v>64.375</v>
      </c>
      <c r="T216" s="286">
        <v>67.2083333333333</v>
      </c>
      <c r="U216" s="286">
        <v>71.75</v>
      </c>
      <c r="V216" s="286">
        <v>62.188875000000003</v>
      </c>
      <c r="W216" s="286">
        <v>56.563958333333296</v>
      </c>
      <c r="X216" s="286">
        <v>62.734541666666701</v>
      </c>
      <c r="Y216" s="286">
        <v>65.206083333333297</v>
      </c>
      <c r="Z216" s="286">
        <v>66</v>
      </c>
      <c r="AA216" s="287">
        <v>71.2916666666667</v>
      </c>
      <c r="AB216" s="201"/>
      <c r="AC216" s="201"/>
      <c r="AD216" s="201"/>
      <c r="AE216" s="201"/>
      <c r="AF216" s="201"/>
      <c r="AG216" s="201"/>
      <c r="AH216" s="201"/>
      <c r="AI216" s="201"/>
      <c r="AJ216" s="295"/>
      <c r="AK216" s="201"/>
      <c r="AL216" s="201"/>
      <c r="AM216" s="201"/>
      <c r="AN216" s="201"/>
      <c r="AO216" s="201"/>
      <c r="AP216" s="201"/>
      <c r="AQ216" s="201"/>
      <c r="AR216" s="201"/>
      <c r="AS216" s="201"/>
      <c r="AT216" s="201"/>
      <c r="AU216" s="201"/>
      <c r="AV216" s="201"/>
      <c r="AW216" s="201"/>
      <c r="AX216" s="201"/>
      <c r="AY216" s="201"/>
      <c r="AZ216" s="201"/>
      <c r="BA216" s="201"/>
      <c r="BB216" s="201"/>
      <c r="BC216" s="201"/>
      <c r="BD216" s="201"/>
      <c r="BE216" s="201"/>
      <c r="BF216" s="201"/>
      <c r="BG216" s="201"/>
    </row>
    <row r="217" spans="1:59" ht="16.7" customHeight="1">
      <c r="A217" s="284">
        <v>24</v>
      </c>
      <c r="B217" s="285">
        <v>-23.9583333333333</v>
      </c>
      <c r="C217" s="286">
        <v>-19</v>
      </c>
      <c r="D217" s="286">
        <v>-16</v>
      </c>
      <c r="E217" s="286">
        <v>-24.0416666666667</v>
      </c>
      <c r="F217" s="286">
        <v>-24.375</v>
      </c>
      <c r="G217" s="286">
        <v>-18.625</v>
      </c>
      <c r="H217" s="286">
        <v>-33.239833333333301</v>
      </c>
      <c r="I217" s="286">
        <v>-30.707958333333298</v>
      </c>
      <c r="J217" s="286">
        <v>-26.986208333333298</v>
      </c>
      <c r="K217" s="286">
        <v>-25.303416666666699</v>
      </c>
      <c r="L217" s="286">
        <v>-29</v>
      </c>
      <c r="M217" s="287">
        <v>-22</v>
      </c>
      <c r="N217" s="201"/>
      <c r="O217" s="284">
        <v>24</v>
      </c>
      <c r="P217" s="285">
        <v>67.4166666666667</v>
      </c>
      <c r="Q217" s="286">
        <v>68</v>
      </c>
      <c r="R217" s="286">
        <v>69.0416666666667</v>
      </c>
      <c r="S217" s="286">
        <v>64.0416666666667</v>
      </c>
      <c r="T217" s="286">
        <v>66.3333333333333</v>
      </c>
      <c r="U217" s="286">
        <v>72.2916666666667</v>
      </c>
      <c r="V217" s="286">
        <v>61.673708333333302</v>
      </c>
      <c r="W217" s="286">
        <v>57.159291666666697</v>
      </c>
      <c r="X217" s="286">
        <v>62.716708333333301</v>
      </c>
      <c r="Y217" s="286">
        <v>65.016874999999999</v>
      </c>
      <c r="Z217" s="286">
        <v>66</v>
      </c>
      <c r="AA217" s="287">
        <v>71</v>
      </c>
      <c r="AB217" s="201"/>
      <c r="AC217" s="201"/>
      <c r="AD217" s="201"/>
      <c r="AE217" s="201"/>
      <c r="AF217" s="201"/>
      <c r="AG217" s="201"/>
      <c r="AH217" s="201"/>
      <c r="AI217" s="201"/>
      <c r="AJ217" s="295"/>
      <c r="AK217" s="201"/>
      <c r="AL217" s="201"/>
      <c r="AM217" s="201"/>
      <c r="AN217" s="201"/>
      <c r="AO217" s="201"/>
      <c r="AP217" s="201"/>
      <c r="AQ217" s="201"/>
      <c r="AR217" s="201"/>
      <c r="AS217" s="201"/>
      <c r="AT217" s="201"/>
      <c r="AU217" s="201"/>
      <c r="AV217" s="201"/>
      <c r="AW217" s="201"/>
      <c r="AX217" s="201"/>
      <c r="AY217" s="201"/>
      <c r="AZ217" s="201"/>
      <c r="BA217" s="201"/>
      <c r="BB217" s="201"/>
      <c r="BC217" s="201"/>
      <c r="BD217" s="201"/>
      <c r="BE217" s="201"/>
      <c r="BF217" s="201"/>
      <c r="BG217" s="201"/>
    </row>
    <row r="218" spans="1:59" ht="16.7" customHeight="1">
      <c r="A218" s="284">
        <v>25</v>
      </c>
      <c r="B218" s="285">
        <v>-24</v>
      </c>
      <c r="C218" s="286">
        <v>-19</v>
      </c>
      <c r="D218" s="286">
        <v>-16.5</v>
      </c>
      <c r="E218" s="286">
        <v>-24.6666666666667</v>
      </c>
      <c r="F218" s="286">
        <v>-25.3333333333333</v>
      </c>
      <c r="G218" s="286">
        <v>-19.4583333333333</v>
      </c>
      <c r="H218" s="286">
        <v>-34.165583333333302</v>
      </c>
      <c r="I218" s="286">
        <v>-28.5625416666667</v>
      </c>
      <c r="J218" s="286">
        <v>-27.4404583333333</v>
      </c>
      <c r="K218" s="286">
        <v>-25.811583333333299</v>
      </c>
      <c r="L218" s="286">
        <v>-29</v>
      </c>
      <c r="M218" s="287">
        <v>-22.7916666666667</v>
      </c>
      <c r="N218" s="201"/>
      <c r="O218" s="284">
        <v>25</v>
      </c>
      <c r="P218" s="285">
        <v>67.6666666666667</v>
      </c>
      <c r="Q218" s="286">
        <v>67.9583333333333</v>
      </c>
      <c r="R218" s="286">
        <v>69</v>
      </c>
      <c r="S218" s="286">
        <v>63.5833333333333</v>
      </c>
      <c r="T218" s="286">
        <v>65.8333333333333</v>
      </c>
      <c r="U218" s="286">
        <v>72.0416666666667</v>
      </c>
      <c r="V218" s="286">
        <v>61.163083333333297</v>
      </c>
      <c r="W218" s="286">
        <v>58.107416666666701</v>
      </c>
      <c r="X218" s="286">
        <v>62.532625000000003</v>
      </c>
      <c r="Y218" s="286">
        <v>64.924625000000006</v>
      </c>
      <c r="Z218" s="286">
        <v>66</v>
      </c>
      <c r="AA218" s="287">
        <v>71</v>
      </c>
      <c r="AB218" s="201"/>
      <c r="AC218" s="201"/>
      <c r="AD218" s="201"/>
      <c r="AE218" s="201"/>
      <c r="AF218" s="201"/>
      <c r="AG218" s="201"/>
      <c r="AH218" s="201"/>
      <c r="AI218" s="201"/>
      <c r="AJ218" s="295"/>
      <c r="AK218" s="201"/>
      <c r="AL218" s="201"/>
      <c r="AM218" s="201"/>
      <c r="AN218" s="201"/>
      <c r="AO218" s="201"/>
      <c r="AP218" s="201"/>
      <c r="AQ218" s="201"/>
      <c r="AR218" s="201"/>
      <c r="AS218" s="201"/>
      <c r="AT218" s="201"/>
      <c r="AU218" s="201"/>
      <c r="AV218" s="201"/>
      <c r="AW218" s="201"/>
      <c r="AX218" s="201"/>
      <c r="AY218" s="201"/>
      <c r="AZ218" s="201"/>
      <c r="BA218" s="201"/>
      <c r="BB218" s="201"/>
      <c r="BC218" s="201"/>
      <c r="BD218" s="201"/>
      <c r="BE218" s="201"/>
      <c r="BF218" s="201"/>
      <c r="BG218" s="201"/>
    </row>
    <row r="219" spans="1:59" ht="16.7" customHeight="1">
      <c r="A219" s="284">
        <v>26</v>
      </c>
      <c r="B219" s="285">
        <v>-24.5416666666667</v>
      </c>
      <c r="C219" s="286">
        <v>-19.8333333333333</v>
      </c>
      <c r="D219" s="286">
        <v>-17</v>
      </c>
      <c r="E219" s="286">
        <v>-25</v>
      </c>
      <c r="F219" s="286">
        <v>-26</v>
      </c>
      <c r="G219" s="286">
        <v>-20.5833333333333</v>
      </c>
      <c r="H219" s="286">
        <v>-35.323999999999998</v>
      </c>
      <c r="I219" s="286">
        <v>-23.774750000000001</v>
      </c>
      <c r="J219" s="286">
        <v>-28.1615416666667</v>
      </c>
      <c r="K219" s="286">
        <v>-26.225000000000001</v>
      </c>
      <c r="L219" s="286">
        <v>-29</v>
      </c>
      <c r="M219" s="287">
        <v>-23</v>
      </c>
      <c r="N219" s="201"/>
      <c r="O219" s="284">
        <v>26</v>
      </c>
      <c r="P219" s="285">
        <v>68</v>
      </c>
      <c r="Q219" s="286">
        <v>67.7083333333333</v>
      </c>
      <c r="R219" s="286">
        <v>69</v>
      </c>
      <c r="S219" s="286">
        <v>63.4166666666667</v>
      </c>
      <c r="T219" s="286">
        <v>65.25</v>
      </c>
      <c r="U219" s="286">
        <v>71.3333333333333</v>
      </c>
      <c r="V219" s="286">
        <v>60.495750000000001</v>
      </c>
      <c r="W219" s="286">
        <v>61.281750000000002</v>
      </c>
      <c r="X219" s="286">
        <v>62.312083333333298</v>
      </c>
      <c r="Y219" s="286">
        <v>64.789166666666702</v>
      </c>
      <c r="Z219" s="286">
        <v>66</v>
      </c>
      <c r="AA219" s="287">
        <v>70.5833333333333</v>
      </c>
      <c r="AB219" s="201"/>
      <c r="AC219" s="201"/>
      <c r="AD219" s="201"/>
      <c r="AE219" s="201"/>
      <c r="AF219" s="201"/>
      <c r="AG219" s="201"/>
      <c r="AH219" s="201"/>
      <c r="AI219" s="201"/>
      <c r="AJ219" s="295"/>
      <c r="AK219" s="201"/>
      <c r="AL219" s="201"/>
      <c r="AM219" s="201"/>
      <c r="AN219" s="201"/>
      <c r="AO219" s="201"/>
      <c r="AP219" s="201"/>
      <c r="AQ219" s="201"/>
      <c r="AR219" s="201"/>
      <c r="AS219" s="201"/>
      <c r="AT219" s="201"/>
      <c r="AU219" s="201"/>
      <c r="AV219" s="201"/>
      <c r="AW219" s="201"/>
      <c r="AX219" s="201"/>
      <c r="AY219" s="201"/>
      <c r="AZ219" s="201"/>
      <c r="BA219" s="201"/>
      <c r="BB219" s="201"/>
      <c r="BC219" s="201"/>
      <c r="BD219" s="201"/>
      <c r="BE219" s="201"/>
      <c r="BF219" s="201"/>
      <c r="BG219" s="201"/>
    </row>
    <row r="220" spans="1:59" ht="16.7" customHeight="1">
      <c r="A220" s="284">
        <v>27</v>
      </c>
      <c r="B220" s="285">
        <v>-25</v>
      </c>
      <c r="C220" s="286">
        <v>-20.7083333333333</v>
      </c>
      <c r="D220" s="286">
        <v>-17.7083333333333</v>
      </c>
      <c r="E220" s="286">
        <v>-25.5416666666667</v>
      </c>
      <c r="F220" s="286">
        <v>-26.5833333333333</v>
      </c>
      <c r="G220" s="286">
        <v>-21.2916666666667</v>
      </c>
      <c r="H220" s="286">
        <v>-36.222083333333302</v>
      </c>
      <c r="I220" s="286">
        <v>-22.631333333333298</v>
      </c>
      <c r="J220" s="286">
        <v>-27.950041666666699</v>
      </c>
      <c r="K220" s="286">
        <v>-26.403749999999999</v>
      </c>
      <c r="L220" s="286">
        <v>-29</v>
      </c>
      <c r="M220" s="287">
        <v>-23</v>
      </c>
      <c r="N220" s="201"/>
      <c r="O220" s="284">
        <v>27</v>
      </c>
      <c r="P220" s="285">
        <v>68</v>
      </c>
      <c r="Q220" s="286">
        <v>67.2083333333333</v>
      </c>
      <c r="R220" s="286">
        <v>68.6666666666667</v>
      </c>
      <c r="S220" s="286">
        <v>63.1666666666667</v>
      </c>
      <c r="T220" s="286">
        <v>65</v>
      </c>
      <c r="U220" s="286">
        <v>71.0416666666667</v>
      </c>
      <c r="V220" s="286">
        <v>59.814999999999998</v>
      </c>
      <c r="W220" s="286">
        <v>62.919750000000001</v>
      </c>
      <c r="X220" s="286">
        <v>62.384166666666701</v>
      </c>
      <c r="Y220" s="286">
        <v>64.821375000000003</v>
      </c>
      <c r="Z220" s="286">
        <v>66</v>
      </c>
      <c r="AA220" s="287">
        <v>70.5</v>
      </c>
      <c r="AB220" s="201"/>
      <c r="AC220" s="201"/>
      <c r="AD220" s="201"/>
      <c r="AE220" s="201"/>
      <c r="AF220" s="201"/>
      <c r="AG220" s="201"/>
      <c r="AH220" s="201"/>
      <c r="AI220" s="201"/>
      <c r="AJ220" s="295"/>
      <c r="AK220" s="201"/>
      <c r="AL220" s="201"/>
      <c r="AM220" s="201"/>
      <c r="AN220" s="201"/>
      <c r="AO220" s="201"/>
      <c r="AP220" s="201"/>
      <c r="AQ220" s="201"/>
      <c r="AR220" s="201"/>
      <c r="AS220" s="201"/>
      <c r="AT220" s="201"/>
      <c r="AU220" s="201"/>
      <c r="AV220" s="201"/>
      <c r="AW220" s="201"/>
      <c r="AX220" s="201"/>
      <c r="AY220" s="201"/>
      <c r="AZ220" s="201"/>
      <c r="BA220" s="201"/>
      <c r="BB220" s="201"/>
      <c r="BC220" s="201"/>
      <c r="BD220" s="201"/>
      <c r="BE220" s="201"/>
      <c r="BF220" s="201"/>
      <c r="BG220" s="201"/>
    </row>
    <row r="221" spans="1:59" ht="16.7" customHeight="1">
      <c r="A221" s="284">
        <v>28</v>
      </c>
      <c r="B221" s="285">
        <v>-25</v>
      </c>
      <c r="C221" s="286">
        <v>-21</v>
      </c>
      <c r="D221" s="286">
        <v>-18</v>
      </c>
      <c r="E221" s="286">
        <v>-26</v>
      </c>
      <c r="F221" s="286">
        <v>-27</v>
      </c>
      <c r="G221" s="286">
        <v>-22</v>
      </c>
      <c r="H221" s="286">
        <v>-37.213749999999997</v>
      </c>
      <c r="I221" s="286">
        <v>-22.116499999999998</v>
      </c>
      <c r="J221" s="286">
        <v>-28.4887916666667</v>
      </c>
      <c r="K221" s="286">
        <v>-24.953458333333302</v>
      </c>
      <c r="L221" s="286">
        <v>-29</v>
      </c>
      <c r="M221" s="287">
        <v>-23.5</v>
      </c>
      <c r="N221" s="201"/>
      <c r="O221" s="284">
        <v>28</v>
      </c>
      <c r="P221" s="285">
        <v>67.625</v>
      </c>
      <c r="Q221" s="286">
        <v>67.0416666666667</v>
      </c>
      <c r="R221" s="286">
        <v>68.625</v>
      </c>
      <c r="S221" s="286">
        <v>62.5</v>
      </c>
      <c r="T221" s="286">
        <v>65</v>
      </c>
      <c r="U221" s="286">
        <v>70.3333333333333</v>
      </c>
      <c r="V221" s="286">
        <v>59.296708333333299</v>
      </c>
      <c r="W221" s="286">
        <v>63.826166666666701</v>
      </c>
      <c r="X221" s="286">
        <v>62.181166666666698</v>
      </c>
      <c r="Y221" s="286">
        <v>65.514750000000006</v>
      </c>
      <c r="Z221" s="286">
        <v>66</v>
      </c>
      <c r="AA221" s="287">
        <v>70.1666666666667</v>
      </c>
      <c r="AB221" s="201"/>
      <c r="AC221" s="201"/>
      <c r="AD221" s="201"/>
      <c r="AE221" s="201"/>
      <c r="AF221" s="201"/>
      <c r="AG221" s="201"/>
      <c r="AH221" s="201"/>
      <c r="AI221" s="201"/>
      <c r="AJ221" s="295"/>
      <c r="AK221" s="201"/>
      <c r="AL221" s="201"/>
      <c r="AM221" s="201"/>
      <c r="AN221" s="201"/>
      <c r="AO221" s="201"/>
      <c r="AP221" s="201"/>
      <c r="AQ221" s="201"/>
      <c r="AR221" s="201"/>
      <c r="AS221" s="201"/>
      <c r="AT221" s="201"/>
      <c r="AU221" s="201"/>
      <c r="AV221" s="201"/>
      <c r="AW221" s="201"/>
      <c r="AX221" s="201"/>
      <c r="AY221" s="201"/>
      <c r="AZ221" s="201"/>
      <c r="BA221" s="201"/>
      <c r="BB221" s="201"/>
      <c r="BC221" s="201"/>
      <c r="BD221" s="201"/>
      <c r="BE221" s="201"/>
      <c r="BF221" s="201"/>
      <c r="BG221" s="201"/>
    </row>
    <row r="222" spans="1:59" ht="16.7" customHeight="1">
      <c r="A222" s="284">
        <v>29</v>
      </c>
      <c r="B222" s="285">
        <v>-25.125</v>
      </c>
      <c r="C222" s="286"/>
      <c r="D222" s="286">
        <v>-18.7083333333333</v>
      </c>
      <c r="E222" s="286">
        <v>-26.125</v>
      </c>
      <c r="F222" s="286">
        <v>-27</v>
      </c>
      <c r="G222" s="286">
        <v>-21.5416666666667</v>
      </c>
      <c r="H222" s="286">
        <v>-38.295708333333302</v>
      </c>
      <c r="I222" s="286">
        <v>-22.237083333333299</v>
      </c>
      <c r="J222" s="286">
        <v>-28.775916666666699</v>
      </c>
      <c r="K222" s="286">
        <v>-24.548083333333299</v>
      </c>
      <c r="L222" s="286">
        <v>-29</v>
      </c>
      <c r="M222" s="287">
        <v>-24</v>
      </c>
      <c r="N222" s="201"/>
      <c r="O222" s="284">
        <v>29</v>
      </c>
      <c r="P222" s="285">
        <v>67</v>
      </c>
      <c r="Q222" s="286"/>
      <c r="R222" s="286">
        <v>68.2916666666667</v>
      </c>
      <c r="S222" s="286">
        <v>62.3333333333333</v>
      </c>
      <c r="T222" s="286">
        <v>64.75</v>
      </c>
      <c r="U222" s="286">
        <v>70.1666666666667</v>
      </c>
      <c r="V222" s="286">
        <v>58.849583333333399</v>
      </c>
      <c r="W222" s="286">
        <v>64.665625000000006</v>
      </c>
      <c r="X222" s="286">
        <v>62.038499999999999</v>
      </c>
      <c r="Y222" s="286">
        <v>65.656333333333293</v>
      </c>
      <c r="Z222" s="286">
        <v>66</v>
      </c>
      <c r="AA222" s="287">
        <v>70</v>
      </c>
      <c r="AB222" s="201"/>
      <c r="AC222" s="201"/>
      <c r="AD222" s="201"/>
      <c r="AE222" s="201"/>
      <c r="AF222" s="201"/>
      <c r="AG222" s="201"/>
      <c r="AH222" s="201"/>
      <c r="AI222" s="201"/>
      <c r="AJ222" s="295"/>
      <c r="AK222" s="201"/>
      <c r="AL222" s="201"/>
      <c r="AM222" s="201"/>
      <c r="AN222" s="201"/>
      <c r="AO222" s="201"/>
      <c r="AP222" s="201"/>
      <c r="AQ222" s="201"/>
      <c r="AR222" s="201"/>
      <c r="AS222" s="201"/>
      <c r="AT222" s="201"/>
      <c r="AU222" s="201"/>
      <c r="AV222" s="201"/>
      <c r="AW222" s="201"/>
      <c r="AX222" s="201"/>
      <c r="AY222" s="201"/>
      <c r="AZ222" s="201"/>
      <c r="BA222" s="201"/>
      <c r="BB222" s="201"/>
      <c r="BC222" s="201"/>
      <c r="BD222" s="201"/>
      <c r="BE222" s="201"/>
      <c r="BF222" s="201"/>
      <c r="BG222" s="201"/>
    </row>
    <row r="223" spans="1:59" ht="16.7" customHeight="1">
      <c r="A223" s="284">
        <v>30</v>
      </c>
      <c r="B223" s="285">
        <v>-25.875</v>
      </c>
      <c r="C223" s="286"/>
      <c r="D223" s="286">
        <v>-19</v>
      </c>
      <c r="E223" s="286">
        <v>-26.75</v>
      </c>
      <c r="F223" s="286">
        <v>-27</v>
      </c>
      <c r="G223" s="286">
        <v>-19.0416666666667</v>
      </c>
      <c r="H223" s="286">
        <v>-39.320458333333299</v>
      </c>
      <c r="I223" s="286">
        <v>-23.352083333333301</v>
      </c>
      <c r="J223" s="286">
        <v>-28.807041666666699</v>
      </c>
      <c r="K223" s="286">
        <v>-24.897041666666698</v>
      </c>
      <c r="L223" s="286">
        <v>-29</v>
      </c>
      <c r="M223" s="287">
        <v>-24</v>
      </c>
      <c r="N223" s="201"/>
      <c r="O223" s="284">
        <v>30</v>
      </c>
      <c r="P223" s="285">
        <v>67</v>
      </c>
      <c r="Q223" s="286"/>
      <c r="R223" s="286">
        <v>68</v>
      </c>
      <c r="S223" s="286">
        <v>62.2083333333333</v>
      </c>
      <c r="T223" s="286">
        <v>64.125</v>
      </c>
      <c r="U223" s="286">
        <v>71.9583333333333</v>
      </c>
      <c r="V223" s="286">
        <v>58.370083333333298</v>
      </c>
      <c r="W223" s="286">
        <v>64.632000000000005</v>
      </c>
      <c r="X223" s="286">
        <v>62.175416666666699</v>
      </c>
      <c r="Y223" s="286">
        <v>65.621666666666698</v>
      </c>
      <c r="Z223" s="286">
        <v>66</v>
      </c>
      <c r="AA223" s="287">
        <v>70</v>
      </c>
      <c r="AB223" s="201"/>
      <c r="AC223" s="201"/>
      <c r="AD223" s="201"/>
      <c r="AE223" s="201"/>
      <c r="AF223" s="201"/>
      <c r="AG223" s="201"/>
      <c r="AH223" s="201"/>
      <c r="AI223" s="201"/>
      <c r="AJ223" s="295"/>
      <c r="AK223" s="201"/>
      <c r="AL223" s="201"/>
      <c r="AM223" s="201"/>
      <c r="AN223" s="201"/>
      <c r="AO223" s="201"/>
      <c r="AP223" s="201"/>
      <c r="AQ223" s="201"/>
      <c r="AR223" s="201"/>
      <c r="AS223" s="201"/>
      <c r="AT223" s="201"/>
      <c r="AU223" s="201"/>
      <c r="AV223" s="201"/>
      <c r="AW223" s="201"/>
      <c r="AX223" s="201"/>
      <c r="AY223" s="201"/>
      <c r="AZ223" s="201"/>
      <c r="BA223" s="201"/>
      <c r="BB223" s="201"/>
      <c r="BC223" s="201"/>
      <c r="BD223" s="201"/>
      <c r="BE223" s="201"/>
      <c r="BF223" s="201"/>
      <c r="BG223" s="201"/>
    </row>
    <row r="224" spans="1:59" ht="16.7" customHeight="1">
      <c r="A224" s="288">
        <v>31</v>
      </c>
      <c r="B224" s="289">
        <v>-26</v>
      </c>
      <c r="C224" s="290"/>
      <c r="D224" s="290">
        <v>-19.0833333333333</v>
      </c>
      <c r="E224" s="290"/>
      <c r="F224" s="290">
        <v>-27.4583333333333</v>
      </c>
      <c r="G224" s="290"/>
      <c r="H224" s="290">
        <v>-39.340458333333302</v>
      </c>
      <c r="I224" s="290">
        <v>-24.346125000000001</v>
      </c>
      <c r="J224" s="290"/>
      <c r="K224" s="290">
        <v>-25.294</v>
      </c>
      <c r="L224" s="290"/>
      <c r="M224" s="291">
        <v>-22.9583333333333</v>
      </c>
      <c r="N224" s="201"/>
      <c r="O224" s="288">
        <v>31</v>
      </c>
      <c r="P224" s="289">
        <v>67</v>
      </c>
      <c r="Q224" s="290"/>
      <c r="R224" s="290">
        <v>68</v>
      </c>
      <c r="S224" s="290"/>
      <c r="T224" s="290">
        <v>64</v>
      </c>
      <c r="U224" s="290"/>
      <c r="V224" s="290">
        <v>58.111958333333298</v>
      </c>
      <c r="W224" s="290">
        <v>64.498750000000001</v>
      </c>
      <c r="X224" s="290"/>
      <c r="Y224" s="290">
        <v>65.635249999999999</v>
      </c>
      <c r="Z224" s="290"/>
      <c r="AA224" s="291">
        <v>70.4166666666667</v>
      </c>
      <c r="AB224" s="201"/>
      <c r="AC224" s="201"/>
      <c r="AD224" s="201"/>
      <c r="AE224" s="201"/>
      <c r="AF224" s="201"/>
      <c r="AG224" s="201"/>
      <c r="AH224" s="201"/>
      <c r="AI224" s="201"/>
      <c r="AJ224" s="295"/>
      <c r="AK224" s="201"/>
      <c r="AL224" s="201"/>
      <c r="AM224" s="201"/>
      <c r="AN224" s="201"/>
      <c r="AO224" s="201"/>
      <c r="AP224" s="201"/>
      <c r="AQ224" s="201"/>
      <c r="AR224" s="201"/>
      <c r="AS224" s="201"/>
      <c r="AT224" s="201"/>
      <c r="AU224" s="201"/>
      <c r="AV224" s="201"/>
      <c r="AW224" s="201"/>
      <c r="AX224" s="201"/>
      <c r="AY224" s="201"/>
      <c r="AZ224" s="201"/>
      <c r="BA224" s="201"/>
      <c r="BB224" s="201"/>
      <c r="BC224" s="201"/>
      <c r="BD224" s="201"/>
      <c r="BE224" s="201"/>
      <c r="BF224" s="201"/>
      <c r="BG224" s="201"/>
    </row>
    <row r="225" spans="1:65" ht="16.7" customHeight="1">
      <c r="A225" s="280" t="s">
        <v>351</v>
      </c>
      <c r="B225" s="281">
        <f t="shared" ref="B225:M225" si="15">AVERAGE(B194:B224)</f>
        <v>-21.959677419354843</v>
      </c>
      <c r="C225" s="282">
        <f t="shared" si="15"/>
        <v>-23.558035714285712</v>
      </c>
      <c r="D225" s="282">
        <f t="shared" si="15"/>
        <v>-19.869623655913976</v>
      </c>
      <c r="E225" s="282">
        <f t="shared" si="15"/>
        <v>-22.068055555555564</v>
      </c>
      <c r="F225" s="282">
        <f t="shared" si="15"/>
        <v>-24.758064516129025</v>
      </c>
      <c r="G225" s="282">
        <f t="shared" si="15"/>
        <v>-22.595833333333335</v>
      </c>
      <c r="H225" s="282">
        <f t="shared" si="15"/>
        <v>-28.299256720430101</v>
      </c>
      <c r="I225" s="282">
        <f t="shared" si="15"/>
        <v>-35.895732526881723</v>
      </c>
      <c r="J225" s="282">
        <f t="shared" si="15"/>
        <v>-29.023223611111113</v>
      </c>
      <c r="K225" s="282">
        <f t="shared" si="15"/>
        <v>-27.10313172043011</v>
      </c>
      <c r="L225" s="282">
        <f t="shared" si="15"/>
        <v>-27.061980555555557</v>
      </c>
      <c r="M225" s="283">
        <f t="shared" si="15"/>
        <v>-24.162634408602152</v>
      </c>
      <c r="N225" s="292"/>
      <c r="O225" s="280" t="s">
        <v>351</v>
      </c>
      <c r="P225" s="281">
        <f t="shared" ref="P225:AA225" si="16">AVERAGE(P194:P224)</f>
        <v>69.674731182795711</v>
      </c>
      <c r="Q225" s="282">
        <f t="shared" si="16"/>
        <v>67.354166666666657</v>
      </c>
      <c r="R225" s="282">
        <f t="shared" si="16"/>
        <v>67.174731182795711</v>
      </c>
      <c r="S225" s="282">
        <f t="shared" si="16"/>
        <v>65.572222222222223</v>
      </c>
      <c r="T225" s="282">
        <f t="shared" si="16"/>
        <v>64.461021505376337</v>
      </c>
      <c r="U225" s="282">
        <f t="shared" si="16"/>
        <v>68.07083333333334</v>
      </c>
      <c r="V225" s="282">
        <f t="shared" si="16"/>
        <v>65.539852150537641</v>
      </c>
      <c r="W225" s="282">
        <f t="shared" si="16"/>
        <v>57.463829301075286</v>
      </c>
      <c r="X225" s="282">
        <f t="shared" si="16"/>
        <v>62.519688888888908</v>
      </c>
      <c r="Y225" s="282">
        <f t="shared" si="16"/>
        <v>63.272950268817212</v>
      </c>
      <c r="Z225" s="282">
        <f t="shared" si="16"/>
        <v>65.962041666666664</v>
      </c>
      <c r="AA225" s="283">
        <f t="shared" si="16"/>
        <v>68.416666666666657</v>
      </c>
      <c r="AB225" s="201"/>
      <c r="AC225" s="201"/>
      <c r="AD225" s="201"/>
      <c r="AE225" s="201"/>
      <c r="AF225" s="201"/>
      <c r="AG225" s="201"/>
      <c r="AH225" s="201"/>
      <c r="AI225" s="201"/>
      <c r="AJ225" s="295"/>
      <c r="AK225" s="201"/>
      <c r="AL225" s="201"/>
      <c r="AM225" s="201"/>
      <c r="AN225" s="201"/>
      <c r="AO225" s="201"/>
      <c r="AP225" s="201"/>
      <c r="AQ225" s="201"/>
      <c r="AR225" s="201"/>
      <c r="AS225" s="201"/>
      <c r="AT225" s="201"/>
      <c r="AU225" s="201"/>
      <c r="AV225" s="201"/>
      <c r="AW225" s="201"/>
      <c r="AX225" s="201"/>
      <c r="AY225" s="201"/>
      <c r="AZ225" s="201"/>
      <c r="BA225" s="201"/>
      <c r="BB225" s="201"/>
      <c r="BC225" s="201"/>
      <c r="BD225" s="201"/>
      <c r="BE225" s="201"/>
      <c r="BF225" s="201"/>
      <c r="BG225" s="201"/>
    </row>
    <row r="226" spans="1:65" ht="16.7" customHeight="1">
      <c r="A226" s="284" t="s">
        <v>352</v>
      </c>
      <c r="B226" s="294">
        <v>-17</v>
      </c>
      <c r="C226" s="295">
        <v>-19</v>
      </c>
      <c r="D226" s="295">
        <v>-15</v>
      </c>
      <c r="E226" s="295">
        <v>-19</v>
      </c>
      <c r="F226" s="295">
        <v>-19</v>
      </c>
      <c r="G226" s="295">
        <v>-17</v>
      </c>
      <c r="H226" s="295">
        <v>-17</v>
      </c>
      <c r="I226" s="286">
        <v>-21.475999999999999</v>
      </c>
      <c r="J226" s="286">
        <v>-24.696000000000002</v>
      </c>
      <c r="K226" s="286">
        <v>-23.172000000000001</v>
      </c>
      <c r="L226" s="295">
        <v>-25</v>
      </c>
      <c r="M226" s="296">
        <v>-20</v>
      </c>
      <c r="N226" s="293"/>
      <c r="O226" s="284" t="s">
        <v>352</v>
      </c>
      <c r="P226" s="294">
        <v>73</v>
      </c>
      <c r="Q226" s="295">
        <v>69</v>
      </c>
      <c r="R226" s="295">
        <v>70</v>
      </c>
      <c r="S226" s="295">
        <v>68</v>
      </c>
      <c r="T226" s="295">
        <v>68</v>
      </c>
      <c r="U226" s="295">
        <v>73</v>
      </c>
      <c r="V226" s="295">
        <v>74</v>
      </c>
      <c r="W226" s="286">
        <v>65.025000000000006</v>
      </c>
      <c r="X226" s="286">
        <v>64.685000000000002</v>
      </c>
      <c r="Y226" s="286">
        <v>65.935000000000002</v>
      </c>
      <c r="Z226" s="295">
        <v>66</v>
      </c>
      <c r="AA226" s="296">
        <v>72</v>
      </c>
      <c r="AB226" s="201"/>
      <c r="AC226" s="201"/>
      <c r="AD226" s="201"/>
      <c r="AE226" s="201"/>
      <c r="AF226" s="201"/>
      <c r="AG226" s="201"/>
      <c r="AH226" s="201"/>
      <c r="AI226" s="201"/>
      <c r="AJ226" s="295"/>
      <c r="AK226" s="309"/>
      <c r="AL226" s="309"/>
      <c r="AM226" s="309"/>
      <c r="AN226" s="309"/>
      <c r="AO226" s="309"/>
      <c r="AP226" s="309"/>
      <c r="AQ226" s="309"/>
      <c r="AR226" s="309"/>
      <c r="AS226" s="309"/>
      <c r="AT226" s="309"/>
      <c r="AU226" s="309"/>
      <c r="AV226" s="309"/>
      <c r="AW226" s="201"/>
      <c r="AX226" s="201"/>
      <c r="AY226" s="201"/>
      <c r="AZ226" s="201"/>
      <c r="BA226" s="201"/>
      <c r="BB226" s="201"/>
      <c r="BC226" s="201"/>
      <c r="BD226" s="201"/>
      <c r="BE226" s="201"/>
      <c r="BF226" s="201"/>
      <c r="BG226" s="201"/>
    </row>
    <row r="227" spans="1:65" ht="16.7" customHeight="1">
      <c r="A227" s="288" t="s">
        <v>353</v>
      </c>
      <c r="B227" s="297">
        <v>-26</v>
      </c>
      <c r="C227" s="298">
        <v>-27</v>
      </c>
      <c r="D227" s="298">
        <v>-23</v>
      </c>
      <c r="E227" s="298">
        <v>-27</v>
      </c>
      <c r="F227" s="298">
        <v>-28</v>
      </c>
      <c r="G227" s="298">
        <v>-30</v>
      </c>
      <c r="H227" s="290">
        <v>-40.44</v>
      </c>
      <c r="I227" s="290">
        <v>-49.228999999999999</v>
      </c>
      <c r="J227" s="290">
        <v>-33.079000000000001</v>
      </c>
      <c r="K227" s="290">
        <v>-31.456</v>
      </c>
      <c r="L227" s="298">
        <v>-29</v>
      </c>
      <c r="M227" s="299">
        <v>-30</v>
      </c>
      <c r="N227" s="293"/>
      <c r="O227" s="288" t="s">
        <v>353</v>
      </c>
      <c r="P227" s="297">
        <v>67</v>
      </c>
      <c r="Q227" s="298">
        <v>66</v>
      </c>
      <c r="R227" s="298">
        <v>65</v>
      </c>
      <c r="S227" s="298">
        <v>62</v>
      </c>
      <c r="T227" s="298">
        <v>61</v>
      </c>
      <c r="U227" s="298">
        <v>62</v>
      </c>
      <c r="V227" s="290">
        <v>57.616999999999997</v>
      </c>
      <c r="W227" s="290">
        <v>53.454999999999998</v>
      </c>
      <c r="X227" s="290">
        <v>60.445</v>
      </c>
      <c r="Y227" s="290">
        <v>60.398000000000003</v>
      </c>
      <c r="Z227" s="298">
        <v>65</v>
      </c>
      <c r="AA227" s="299">
        <v>65</v>
      </c>
      <c r="AB227" s="201"/>
      <c r="AC227" s="201"/>
      <c r="AD227" s="201"/>
      <c r="AE227" s="201"/>
      <c r="AF227" s="201"/>
      <c r="AG227" s="201"/>
      <c r="AH227" s="201"/>
      <c r="AI227" s="201"/>
      <c r="AJ227" s="295"/>
      <c r="AK227" s="201"/>
      <c r="AL227" s="201"/>
      <c r="AM227" s="201"/>
      <c r="AN227" s="201"/>
      <c r="AO227" s="201"/>
      <c r="AP227" s="201"/>
      <c r="AQ227" s="201"/>
      <c r="AR227" s="201"/>
      <c r="AS227" s="201"/>
      <c r="AT227" s="201"/>
      <c r="AU227" s="201"/>
      <c r="AV227" s="201"/>
      <c r="AW227" s="201"/>
      <c r="AX227" s="201"/>
      <c r="AY227" s="201"/>
      <c r="AZ227" s="201"/>
      <c r="BA227" s="201"/>
      <c r="BB227" s="201"/>
      <c r="BC227" s="201"/>
      <c r="BD227" s="201"/>
      <c r="BE227" s="201"/>
      <c r="BF227" s="201"/>
      <c r="BG227" s="201"/>
    </row>
    <row r="228" spans="1:65" ht="16.7" customHeight="1">
      <c r="A228" s="356" t="s">
        <v>435</v>
      </c>
      <c r="B228" s="356"/>
      <c r="C228" s="356"/>
      <c r="D228" s="356" t="s">
        <v>436</v>
      </c>
      <c r="E228" s="356"/>
      <c r="F228" s="356"/>
      <c r="G228" s="356"/>
      <c r="H228" s="356"/>
      <c r="I228" s="356" t="s">
        <v>437</v>
      </c>
      <c r="J228" s="356"/>
      <c r="K228" s="356"/>
      <c r="L228" s="356"/>
      <c r="M228" s="356"/>
      <c r="N228" s="201"/>
      <c r="O228" s="356" t="s">
        <v>438</v>
      </c>
      <c r="P228" s="356"/>
      <c r="Q228" s="356"/>
      <c r="R228" s="356" t="s">
        <v>439</v>
      </c>
      <c r="S228" s="356"/>
      <c r="T228" s="356"/>
      <c r="U228" s="356"/>
      <c r="V228" s="356"/>
      <c r="W228" s="356" t="s">
        <v>440</v>
      </c>
      <c r="X228" s="356"/>
      <c r="Y228" s="356"/>
      <c r="Z228" s="356"/>
      <c r="AA228" s="356"/>
      <c r="AB228" s="201"/>
      <c r="AC228" s="201"/>
      <c r="AD228" s="201"/>
      <c r="AE228" s="201"/>
      <c r="AF228" s="201"/>
      <c r="AG228" s="201"/>
      <c r="AH228" s="201"/>
      <c r="AI228" s="201"/>
      <c r="AJ228" s="295"/>
      <c r="AK228" s="201"/>
      <c r="AL228" s="201"/>
      <c r="AM228" s="201"/>
      <c r="AN228" s="201"/>
      <c r="AO228" s="201"/>
      <c r="AP228" s="201"/>
      <c r="AQ228" s="201"/>
      <c r="AR228" s="201"/>
      <c r="AS228" s="201"/>
      <c r="AT228" s="201"/>
      <c r="AU228" s="201"/>
      <c r="AV228" s="201"/>
      <c r="AW228" s="201"/>
      <c r="AX228" s="201"/>
      <c r="AY228" s="201"/>
      <c r="AZ228" s="201"/>
      <c r="BA228" s="201"/>
      <c r="BB228" s="201"/>
      <c r="BC228" s="201"/>
      <c r="BD228" s="201"/>
      <c r="BE228" s="201"/>
      <c r="BF228" s="201"/>
      <c r="BG228" s="201"/>
      <c r="BH228" s="2"/>
      <c r="BI228" s="2"/>
      <c r="BJ228" s="2"/>
      <c r="BK228" s="2"/>
      <c r="BL228" s="2"/>
      <c r="BM228" s="2"/>
    </row>
    <row r="229" spans="1:65" ht="16.7" customHeight="1">
      <c r="A229" s="201"/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358"/>
      <c r="U229" s="358"/>
      <c r="V229" s="358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358"/>
      <c r="AK229" s="358"/>
      <c r="AL229" s="358"/>
      <c r="AM229" s="358"/>
      <c r="AN229" s="358"/>
      <c r="AO229" s="358"/>
      <c r="AP229" s="358"/>
      <c r="AQ229" s="358"/>
      <c r="AR229" s="358"/>
      <c r="AS229" s="358"/>
      <c r="AT229" s="358"/>
      <c r="AU229" s="358"/>
      <c r="AV229" s="358"/>
      <c r="AW229" s="201"/>
      <c r="AX229" s="201"/>
      <c r="AY229" s="201"/>
      <c r="AZ229" s="201"/>
      <c r="BA229" s="201"/>
      <c r="BB229" s="201"/>
      <c r="BC229" s="201"/>
      <c r="BD229" s="201"/>
      <c r="BE229" s="201"/>
      <c r="BF229" s="201"/>
      <c r="BG229" s="201"/>
      <c r="BH229" s="2"/>
      <c r="BI229" s="2"/>
      <c r="BJ229" s="2"/>
      <c r="BK229" s="2"/>
      <c r="BL229" s="2"/>
      <c r="BM229" s="2"/>
    </row>
    <row r="230" spans="1:65" ht="16.7" customHeight="1">
      <c r="A230" s="201"/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  <c r="AI230" s="201"/>
      <c r="AJ230" s="201"/>
      <c r="AK230" s="201"/>
      <c r="AL230" s="201"/>
      <c r="AM230" s="201"/>
      <c r="AN230" s="201"/>
      <c r="AO230" s="201"/>
      <c r="AP230" s="201"/>
      <c r="AQ230" s="201"/>
      <c r="AR230" s="201"/>
      <c r="AS230" s="201"/>
      <c r="AT230" s="201"/>
      <c r="AU230" s="201"/>
      <c r="AV230" s="201"/>
      <c r="AW230" s="201"/>
      <c r="AX230" s="201"/>
      <c r="AY230" s="201"/>
      <c r="AZ230" s="201"/>
      <c r="BA230" s="201"/>
      <c r="BB230" s="201"/>
      <c r="BC230" s="201"/>
      <c r="BD230" s="201"/>
      <c r="BE230" s="201"/>
      <c r="BF230" s="201"/>
      <c r="BG230" s="201"/>
      <c r="BH230" s="2"/>
      <c r="BI230" s="2"/>
      <c r="BJ230" s="2"/>
      <c r="BK230" s="2"/>
      <c r="BL230" s="2"/>
      <c r="BM230" s="2"/>
    </row>
    <row r="231" spans="1:65" ht="16.7" customHeight="1">
      <c r="A231" s="201"/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  <c r="AI231" s="201"/>
      <c r="AJ231" s="201"/>
      <c r="AK231" s="201"/>
      <c r="AL231" s="201"/>
      <c r="AM231" s="201"/>
      <c r="AN231" s="201"/>
      <c r="AO231" s="201"/>
      <c r="AP231" s="201"/>
      <c r="AQ231" s="201"/>
      <c r="AR231" s="201"/>
      <c r="AS231" s="201"/>
      <c r="AT231" s="201"/>
      <c r="AU231" s="201"/>
      <c r="AV231" s="201"/>
      <c r="AW231" s="201"/>
      <c r="AX231" s="201"/>
      <c r="AY231" s="201"/>
      <c r="AZ231" s="201"/>
      <c r="BA231" s="201"/>
      <c r="BB231" s="201"/>
      <c r="BC231" s="201"/>
      <c r="BD231" s="201"/>
      <c r="BE231" s="201"/>
      <c r="BF231" s="201"/>
      <c r="BG231" s="201"/>
      <c r="BH231" s="2"/>
      <c r="BI231" s="2"/>
      <c r="BJ231" s="2"/>
      <c r="BK231" s="2"/>
      <c r="BL231" s="2"/>
      <c r="BM231" s="2"/>
    </row>
    <row r="232" spans="1:65" ht="16.7" customHeight="1">
      <c r="A232" s="201"/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  <c r="AI232" s="201"/>
      <c r="AJ232" s="201"/>
      <c r="AK232" s="201"/>
      <c r="AL232" s="201"/>
      <c r="AM232" s="201"/>
      <c r="AN232" s="201"/>
      <c r="AO232" s="201"/>
      <c r="AP232" s="201"/>
      <c r="AQ232" s="201"/>
      <c r="AR232" s="201"/>
      <c r="AS232" s="201"/>
      <c r="AT232" s="201"/>
      <c r="AU232" s="201"/>
      <c r="AV232" s="201"/>
      <c r="AW232" s="201"/>
      <c r="AX232" s="201"/>
      <c r="AY232" s="201"/>
      <c r="AZ232" s="201"/>
      <c r="BA232" s="201"/>
      <c r="BB232" s="201"/>
      <c r="BC232" s="201"/>
      <c r="BD232" s="201"/>
      <c r="BE232" s="201"/>
      <c r="BF232" s="201"/>
      <c r="BG232" s="201"/>
      <c r="BH232" s="2"/>
      <c r="BI232" s="2"/>
      <c r="BJ232" s="2"/>
      <c r="BK232" s="2"/>
      <c r="BL232" s="2"/>
      <c r="BM232" s="2"/>
    </row>
    <row r="233" spans="1:65" ht="16.7" customHeight="1">
      <c r="A233" s="201"/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  <c r="AI233" s="201"/>
      <c r="AJ233" s="201"/>
      <c r="AK233" s="201"/>
      <c r="AL233" s="201"/>
      <c r="AM233" s="201"/>
      <c r="AN233" s="201"/>
      <c r="AO233" s="201"/>
      <c r="AP233" s="201"/>
      <c r="AQ233" s="201"/>
      <c r="AR233" s="201"/>
      <c r="AS233" s="201"/>
      <c r="AT233" s="201"/>
      <c r="AU233" s="201"/>
      <c r="AV233" s="201"/>
      <c r="AW233" s="201"/>
      <c r="AX233" s="201"/>
      <c r="AY233" s="201"/>
      <c r="AZ233" s="201"/>
      <c r="BA233" s="201"/>
      <c r="BB233" s="201"/>
      <c r="BC233" s="201"/>
      <c r="BD233" s="201"/>
      <c r="BE233" s="201"/>
      <c r="BF233" s="201"/>
      <c r="BG233" s="201"/>
      <c r="BH233" s="2"/>
      <c r="BI233" s="2"/>
      <c r="BJ233" s="2"/>
      <c r="BK233" s="2"/>
      <c r="BL233" s="2"/>
      <c r="BM233" s="2"/>
    </row>
    <row r="234" spans="1:65" ht="16.7" customHeight="1">
      <c r="A234" s="201"/>
      <c r="B234" s="201"/>
      <c r="C234" s="201"/>
      <c r="D234" s="201"/>
      <c r="E234" s="201"/>
      <c r="F234" s="201"/>
      <c r="G234" s="201"/>
      <c r="H234" s="201"/>
      <c r="I234" s="201"/>
      <c r="J234" s="201"/>
      <c r="K234" s="201"/>
      <c r="L234" s="201"/>
      <c r="M234" s="201"/>
      <c r="N234" s="295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  <c r="AI234" s="201"/>
      <c r="AJ234" s="201"/>
      <c r="AK234" s="201"/>
      <c r="AL234" s="201"/>
      <c r="AM234" s="201"/>
      <c r="AN234" s="201"/>
      <c r="AO234" s="201"/>
      <c r="AP234" s="201"/>
      <c r="AQ234" s="201"/>
      <c r="AR234" s="201"/>
      <c r="AS234" s="201"/>
      <c r="AT234" s="201"/>
      <c r="AU234" s="201"/>
      <c r="AV234" s="201"/>
      <c r="AW234" s="201"/>
      <c r="AX234" s="201"/>
      <c r="AY234" s="201"/>
      <c r="AZ234" s="201"/>
      <c r="BA234" s="201"/>
      <c r="BB234" s="201"/>
      <c r="BC234" s="201"/>
      <c r="BD234" s="201"/>
      <c r="BE234" s="201"/>
      <c r="BF234" s="201"/>
      <c r="BG234" s="201"/>
      <c r="BH234" s="2"/>
      <c r="BI234" s="2"/>
      <c r="BJ234" s="2"/>
      <c r="BK234" s="2"/>
      <c r="BL234" s="2"/>
      <c r="BM234" s="2"/>
    </row>
    <row r="235" spans="1:65" ht="16.7" customHeight="1">
      <c r="A235" s="201"/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95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  <c r="AI235" s="201"/>
      <c r="AJ235" s="201"/>
      <c r="AK235" s="201"/>
      <c r="AL235" s="201"/>
      <c r="AM235" s="201"/>
      <c r="AN235" s="201"/>
      <c r="AO235" s="201"/>
      <c r="AP235" s="201"/>
      <c r="AQ235" s="201"/>
      <c r="AR235" s="201"/>
      <c r="AS235" s="201"/>
      <c r="AT235" s="201"/>
      <c r="AU235" s="201"/>
      <c r="AV235" s="201"/>
      <c r="AW235" s="201"/>
      <c r="AX235" s="201"/>
      <c r="AY235" s="201"/>
      <c r="AZ235" s="201"/>
      <c r="BA235" s="201"/>
      <c r="BB235" s="201"/>
      <c r="BC235" s="201"/>
      <c r="BD235" s="201"/>
      <c r="BE235" s="201"/>
      <c r="BF235" s="201"/>
      <c r="BG235" s="201"/>
      <c r="BH235" s="2"/>
      <c r="BI235" s="2"/>
      <c r="BJ235" s="2"/>
      <c r="BK235" s="2"/>
      <c r="BL235" s="2"/>
      <c r="BM235" s="2"/>
    </row>
    <row r="236" spans="1:65" ht="16.7" customHeight="1">
      <c r="A236" s="201"/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201"/>
      <c r="AT236" s="201"/>
      <c r="AU236" s="201"/>
      <c r="AV236" s="201"/>
      <c r="AW236" s="201"/>
      <c r="AX236" s="201"/>
      <c r="AY236" s="201"/>
      <c r="AZ236" s="201"/>
      <c r="BA236" s="201"/>
      <c r="BB236" s="201"/>
      <c r="BC236" s="201"/>
      <c r="BD236" s="201"/>
      <c r="BE236" s="201"/>
      <c r="BF236" s="201"/>
      <c r="BG236" s="201"/>
      <c r="BH236" s="2"/>
      <c r="BI236" s="2"/>
      <c r="BJ236" s="2"/>
      <c r="BK236" s="2"/>
      <c r="BL236" s="2"/>
      <c r="BM236" s="2"/>
    </row>
    <row r="237" spans="1:65" ht="16.7" customHeight="1">
      <c r="A237" s="201"/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1"/>
      <c r="AT237" s="201"/>
      <c r="AU237" s="201"/>
      <c r="AV237" s="201"/>
      <c r="AW237" s="201"/>
      <c r="AX237" s="201"/>
      <c r="AY237" s="201"/>
      <c r="AZ237" s="201"/>
      <c r="BA237" s="201"/>
      <c r="BB237" s="201"/>
      <c r="BC237" s="201"/>
      <c r="BD237" s="201"/>
      <c r="BE237" s="201"/>
      <c r="BF237" s="201"/>
      <c r="BG237" s="201"/>
      <c r="BH237" s="2"/>
      <c r="BI237" s="2"/>
      <c r="BJ237" s="2"/>
      <c r="BK237" s="2"/>
      <c r="BL237" s="2"/>
      <c r="BM237" s="2"/>
    </row>
    <row r="238" spans="1:65" ht="16.7" customHeight="1">
      <c r="A238" s="201"/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1"/>
      <c r="AT238" s="201"/>
      <c r="AU238" s="201"/>
      <c r="AV238" s="201"/>
      <c r="AW238" s="201"/>
      <c r="AX238" s="201"/>
      <c r="AY238" s="201"/>
      <c r="AZ238" s="201"/>
      <c r="BA238" s="201"/>
      <c r="BB238" s="201"/>
      <c r="BC238" s="201"/>
      <c r="BD238" s="201"/>
      <c r="BE238" s="201"/>
      <c r="BF238" s="201"/>
      <c r="BG238" s="201"/>
      <c r="BH238" s="2"/>
      <c r="BI238" s="2"/>
      <c r="BJ238" s="2"/>
      <c r="BK238" s="2"/>
      <c r="BL238" s="2"/>
      <c r="BM238" s="2"/>
    </row>
    <row r="239" spans="1:65" ht="16.7" customHeight="1">
      <c r="A239" s="201"/>
      <c r="B239" s="201"/>
      <c r="C239" s="201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1"/>
      <c r="AT239" s="201"/>
      <c r="AU239" s="201"/>
      <c r="AV239" s="201"/>
      <c r="AW239" s="201"/>
      <c r="AX239" s="201"/>
      <c r="AY239" s="201"/>
      <c r="AZ239" s="201"/>
      <c r="BA239" s="201"/>
      <c r="BB239" s="201"/>
      <c r="BC239" s="201"/>
      <c r="BD239" s="201"/>
      <c r="BE239" s="201"/>
      <c r="BF239" s="201"/>
      <c r="BG239" s="201"/>
      <c r="BH239" s="2"/>
      <c r="BI239" s="2"/>
      <c r="BJ239" s="2"/>
      <c r="BK239" s="2"/>
      <c r="BL239" s="2"/>
      <c r="BM239" s="2"/>
    </row>
    <row r="240" spans="1:65" ht="15">
      <c r="A240" s="201"/>
      <c r="B240" s="201"/>
      <c r="C240" s="201"/>
      <c r="D240" s="201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1"/>
      <c r="AT240" s="201"/>
      <c r="AU240" s="201"/>
      <c r="AV240" s="201"/>
      <c r="AW240" s="201"/>
      <c r="AX240" s="201"/>
      <c r="AY240" s="201"/>
      <c r="AZ240" s="201"/>
      <c r="BA240" s="201"/>
      <c r="BB240" s="201"/>
      <c r="BC240" s="201"/>
      <c r="BD240" s="201"/>
      <c r="BE240" s="201"/>
      <c r="BF240" s="201"/>
      <c r="BG240" s="201"/>
      <c r="BH240" s="2"/>
      <c r="BI240" s="2"/>
      <c r="BJ240" s="2"/>
      <c r="BK240" s="2"/>
      <c r="BL240" s="2"/>
      <c r="BM240" s="2"/>
    </row>
    <row r="241" spans="1:65" ht="15">
      <c r="A241" s="201"/>
      <c r="B241" s="201"/>
      <c r="C241" s="201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1"/>
      <c r="AT241" s="201"/>
      <c r="AU241" s="201"/>
      <c r="AV241" s="201"/>
      <c r="AW241" s="201"/>
      <c r="AX241" s="201"/>
      <c r="AY241" s="201"/>
      <c r="AZ241" s="201"/>
      <c r="BA241" s="201"/>
      <c r="BB241" s="201"/>
      <c r="BC241" s="201"/>
      <c r="BD241" s="201"/>
      <c r="BE241" s="201"/>
      <c r="BF241" s="201"/>
      <c r="BG241" s="201"/>
      <c r="BH241" s="2"/>
      <c r="BI241" s="2"/>
      <c r="BJ241" s="2"/>
      <c r="BK241" s="2"/>
      <c r="BL241" s="2"/>
      <c r="BM241" s="2"/>
    </row>
    <row r="242" spans="1:65" ht="15">
      <c r="A242" s="201"/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1"/>
      <c r="AT242" s="201"/>
      <c r="AU242" s="201"/>
      <c r="AV242" s="201"/>
      <c r="AW242" s="201"/>
      <c r="AX242" s="201"/>
      <c r="AY242" s="201"/>
      <c r="AZ242" s="201"/>
      <c r="BA242" s="201"/>
      <c r="BB242" s="201"/>
      <c r="BC242" s="201"/>
      <c r="BD242" s="201"/>
      <c r="BE242" s="201"/>
      <c r="BF242" s="201"/>
      <c r="BG242" s="201"/>
      <c r="BH242" s="2"/>
      <c r="BI242" s="2"/>
      <c r="BJ242" s="2"/>
      <c r="BK242" s="2"/>
      <c r="BL242" s="2"/>
      <c r="BM242" s="2"/>
    </row>
    <row r="243" spans="1:65" ht="15">
      <c r="A243" s="201"/>
      <c r="B243" s="201"/>
      <c r="C243" s="201"/>
      <c r="D243" s="201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1"/>
      <c r="AT243" s="201"/>
      <c r="AU243" s="201"/>
      <c r="AV243" s="201"/>
      <c r="AW243" s="201"/>
      <c r="AX243" s="201"/>
      <c r="AY243" s="201"/>
      <c r="AZ243" s="201"/>
      <c r="BA243" s="201"/>
      <c r="BB243" s="201"/>
      <c r="BC243" s="201"/>
      <c r="BD243" s="201"/>
      <c r="BE243" s="201"/>
      <c r="BF243" s="201"/>
      <c r="BG243" s="201"/>
      <c r="BH243" s="2"/>
      <c r="BI243" s="2"/>
      <c r="BJ243" s="2"/>
      <c r="BK243" s="2"/>
      <c r="BL243" s="2"/>
      <c r="BM243" s="2"/>
    </row>
    <row r="244" spans="1:65" ht="15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201"/>
      <c r="AB244" s="201"/>
      <c r="AC244" s="201"/>
      <c r="AD244" s="201"/>
      <c r="AE244" s="201"/>
      <c r="AF244" s="201"/>
      <c r="AG244" s="201"/>
      <c r="AH244" s="201"/>
      <c r="AI244" s="201"/>
      <c r="AJ244" s="201"/>
      <c r="AK244" s="201"/>
      <c r="AL244" s="201"/>
      <c r="AM244" s="201"/>
      <c r="AN244" s="201"/>
      <c r="AO244" s="201"/>
      <c r="AP244" s="201"/>
      <c r="AQ244" s="201"/>
      <c r="AR244" s="201"/>
      <c r="AS244" s="201"/>
      <c r="AT244" s="201"/>
      <c r="AU244" s="201"/>
      <c r="AV244" s="201"/>
      <c r="AW244" s="201"/>
      <c r="AX244" s="201"/>
      <c r="AY244" s="201"/>
      <c r="AZ244" s="201"/>
      <c r="BA244" s="201"/>
      <c r="BB244" s="201"/>
      <c r="BC244" s="201"/>
      <c r="BD244" s="201"/>
      <c r="BE244" s="201"/>
      <c r="BF244" s="201"/>
      <c r="BG244" s="201"/>
      <c r="BH244" s="2"/>
      <c r="BI244" s="2"/>
      <c r="BJ244" s="2"/>
      <c r="BK244" s="2"/>
      <c r="BL244" s="2"/>
      <c r="BM244" s="2"/>
    </row>
    <row r="245" spans="1:65" ht="15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201"/>
      <c r="AB245" s="201"/>
      <c r="AC245" s="201"/>
      <c r="AD245" s="201"/>
      <c r="AE245" s="201"/>
      <c r="AF245" s="201"/>
      <c r="AG245" s="201"/>
      <c r="AH245" s="201"/>
      <c r="AI245" s="201"/>
      <c r="AJ245" s="201"/>
      <c r="AK245" s="201"/>
      <c r="AL245" s="201"/>
      <c r="AM245" s="201"/>
      <c r="AN245" s="201"/>
      <c r="AO245" s="201"/>
      <c r="AP245" s="201"/>
      <c r="AQ245" s="201"/>
      <c r="AR245" s="201"/>
      <c r="AS245" s="201"/>
      <c r="AT245" s="201"/>
      <c r="AU245" s="201"/>
      <c r="AV245" s="201"/>
      <c r="AW245" s="201"/>
      <c r="AX245" s="201"/>
      <c r="AY245" s="201"/>
      <c r="AZ245" s="201"/>
      <c r="BA245" s="201"/>
      <c r="BB245" s="201"/>
      <c r="BC245" s="201"/>
      <c r="BD245" s="201"/>
      <c r="BE245" s="201"/>
      <c r="BF245" s="201"/>
      <c r="BG245" s="201"/>
      <c r="BH245" s="2"/>
      <c r="BI245" s="2"/>
      <c r="BJ245" s="2"/>
      <c r="BK245" s="2"/>
      <c r="BL245" s="2"/>
      <c r="BM245" s="2"/>
    </row>
    <row r="246" spans="1:65" ht="15">
      <c r="A246" s="201"/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201"/>
      <c r="AB246" s="201"/>
      <c r="AC246" s="201"/>
      <c r="AD246" s="201"/>
      <c r="AE246" s="201"/>
      <c r="AF246" s="201"/>
      <c r="AG246" s="201"/>
      <c r="AH246" s="201"/>
      <c r="AI246" s="201"/>
      <c r="AJ246" s="201"/>
      <c r="AK246" s="201"/>
      <c r="AL246" s="201"/>
      <c r="AM246" s="201"/>
      <c r="AN246" s="201"/>
      <c r="AO246" s="201"/>
      <c r="AP246" s="201"/>
      <c r="AQ246" s="201"/>
      <c r="AR246" s="201"/>
      <c r="AS246" s="201"/>
      <c r="AT246" s="201"/>
      <c r="AU246" s="201"/>
      <c r="AV246" s="201"/>
      <c r="AW246" s="201"/>
      <c r="AX246" s="201"/>
      <c r="AY246" s="201"/>
      <c r="AZ246" s="201"/>
      <c r="BA246" s="201"/>
      <c r="BB246" s="201"/>
      <c r="BC246" s="201"/>
      <c r="BD246" s="201"/>
      <c r="BE246" s="201"/>
      <c r="BF246" s="201"/>
      <c r="BG246" s="201"/>
      <c r="BH246" s="2"/>
      <c r="BI246" s="2"/>
      <c r="BJ246" s="2"/>
      <c r="BK246" s="2"/>
      <c r="BL246" s="2"/>
      <c r="BM246" s="2"/>
    </row>
    <row r="247" spans="1:65" ht="15">
      <c r="A247" s="201"/>
      <c r="B247" s="201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  <c r="AI247" s="201"/>
      <c r="AJ247" s="201"/>
      <c r="AK247" s="201"/>
      <c r="AL247" s="201"/>
      <c r="AM247" s="201"/>
      <c r="AN247" s="201"/>
      <c r="AO247" s="201"/>
      <c r="AP247" s="201"/>
      <c r="AQ247" s="201"/>
      <c r="AR247" s="201"/>
      <c r="AS247" s="201"/>
      <c r="AT247" s="201"/>
      <c r="AU247" s="201"/>
      <c r="AV247" s="201"/>
      <c r="AW247" s="201"/>
      <c r="AX247" s="201"/>
      <c r="AY247" s="201"/>
      <c r="AZ247" s="201"/>
      <c r="BA247" s="201"/>
      <c r="BB247" s="201"/>
      <c r="BC247" s="201"/>
      <c r="BD247" s="201"/>
      <c r="BE247" s="201"/>
      <c r="BF247" s="201"/>
      <c r="BG247" s="201"/>
      <c r="BH247" s="2"/>
      <c r="BI247" s="2"/>
      <c r="BJ247" s="2"/>
      <c r="BK247" s="2"/>
      <c r="BL247" s="2"/>
      <c r="BM247" s="2"/>
    </row>
    <row r="248" spans="1:65" ht="15">
      <c r="A248" s="201"/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  <c r="AI248" s="201"/>
      <c r="AJ248" s="201"/>
      <c r="AK248" s="201"/>
      <c r="AL248" s="201"/>
      <c r="AM248" s="201"/>
      <c r="AN248" s="201"/>
      <c r="AO248" s="201"/>
      <c r="AP248" s="201"/>
      <c r="AQ248" s="201"/>
      <c r="AR248" s="201"/>
      <c r="AS248" s="201"/>
      <c r="AT248" s="201"/>
      <c r="AU248" s="201"/>
      <c r="AV248" s="201"/>
      <c r="AW248" s="201"/>
      <c r="AX248" s="201"/>
      <c r="AY248" s="201"/>
      <c r="AZ248" s="201"/>
      <c r="BA248" s="201"/>
      <c r="BB248" s="201"/>
      <c r="BC248" s="201"/>
      <c r="BD248" s="201"/>
      <c r="BE248" s="201"/>
      <c r="BF248" s="201"/>
      <c r="BG248" s="201"/>
      <c r="BH248" s="2"/>
      <c r="BI248" s="2"/>
      <c r="BJ248" s="2"/>
      <c r="BK248" s="2"/>
      <c r="BL248" s="2"/>
      <c r="BM248" s="2"/>
    </row>
    <row r="249" spans="1:65" ht="15">
      <c r="A249" s="201"/>
      <c r="B249" s="201"/>
      <c r="C249" s="201"/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  <c r="AI249" s="201"/>
      <c r="AJ249" s="201"/>
      <c r="AK249" s="201"/>
      <c r="AL249" s="201"/>
      <c r="AM249" s="201"/>
      <c r="AN249" s="201"/>
      <c r="AO249" s="201"/>
      <c r="AP249" s="201"/>
      <c r="AQ249" s="201"/>
      <c r="AR249" s="201"/>
      <c r="AS249" s="201"/>
      <c r="AT249" s="201"/>
      <c r="AU249" s="201"/>
      <c r="AV249" s="201"/>
      <c r="AW249" s="201"/>
      <c r="AX249" s="201"/>
      <c r="AY249" s="201"/>
      <c r="AZ249" s="201"/>
      <c r="BA249" s="201"/>
      <c r="BB249" s="201"/>
      <c r="BC249" s="201"/>
      <c r="BD249" s="201"/>
      <c r="BE249" s="201"/>
      <c r="BF249" s="201"/>
      <c r="BG249" s="201"/>
      <c r="BH249" s="2"/>
      <c r="BI249" s="2"/>
      <c r="BJ249" s="2"/>
      <c r="BK249" s="2"/>
      <c r="BL249" s="2"/>
      <c r="BM249" s="2"/>
    </row>
    <row r="250" spans="1:65" ht="15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  <c r="AI250" s="201"/>
      <c r="AJ250" s="201"/>
      <c r="AK250" s="201"/>
      <c r="AL250" s="201"/>
      <c r="AM250" s="201"/>
      <c r="AN250" s="201"/>
      <c r="AO250" s="201"/>
      <c r="AP250" s="201"/>
      <c r="AQ250" s="201"/>
      <c r="AR250" s="201"/>
      <c r="AS250" s="201"/>
      <c r="AT250" s="201"/>
      <c r="AU250" s="201"/>
      <c r="AV250" s="201"/>
      <c r="AW250" s="201"/>
      <c r="AX250" s="201"/>
      <c r="AY250" s="201"/>
      <c r="AZ250" s="201"/>
      <c r="BA250" s="201"/>
      <c r="BB250" s="201"/>
      <c r="BC250" s="201"/>
      <c r="BD250" s="201"/>
      <c r="BE250" s="201"/>
      <c r="BF250" s="201"/>
      <c r="BG250" s="201"/>
      <c r="BH250" s="2"/>
      <c r="BI250" s="2"/>
      <c r="BJ250" s="2"/>
      <c r="BK250" s="2"/>
      <c r="BL250" s="2"/>
      <c r="BM250" s="2"/>
    </row>
    <row r="251" spans="1:65" ht="15">
      <c r="A251" s="201"/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  <c r="AI251" s="201"/>
      <c r="AJ251" s="201"/>
      <c r="AK251" s="201"/>
      <c r="AL251" s="201"/>
      <c r="AM251" s="201"/>
      <c r="AN251" s="201"/>
      <c r="AO251" s="201"/>
      <c r="AP251" s="201"/>
      <c r="AQ251" s="201"/>
      <c r="AR251" s="201"/>
      <c r="AS251" s="201"/>
      <c r="AT251" s="201"/>
      <c r="AU251" s="201"/>
      <c r="AV251" s="201"/>
      <c r="AW251" s="201"/>
      <c r="AX251" s="201"/>
      <c r="AY251" s="201"/>
      <c r="AZ251" s="201"/>
      <c r="BA251" s="201"/>
      <c r="BB251" s="201"/>
      <c r="BC251" s="201"/>
      <c r="BD251" s="201"/>
      <c r="BE251" s="201"/>
      <c r="BF251" s="201"/>
      <c r="BG251" s="201"/>
      <c r="BH251" s="2"/>
      <c r="BI251" s="2"/>
      <c r="BJ251" s="2"/>
      <c r="BK251" s="2"/>
      <c r="BL251" s="2"/>
      <c r="BM251" s="2"/>
    </row>
    <row r="252" spans="1:65" ht="15">
      <c r="A252" s="201"/>
      <c r="B252" s="201"/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  <c r="AI252" s="201"/>
      <c r="AJ252" s="201"/>
      <c r="AK252" s="201"/>
      <c r="AL252" s="201"/>
      <c r="AM252" s="201"/>
      <c r="AN252" s="201"/>
      <c r="AO252" s="201"/>
      <c r="AP252" s="201"/>
      <c r="AQ252" s="201"/>
      <c r="AR252" s="201"/>
      <c r="AS252" s="201"/>
      <c r="AT252" s="201"/>
      <c r="AU252" s="201"/>
      <c r="AV252" s="201"/>
      <c r="AW252" s="201"/>
      <c r="AX252" s="201"/>
      <c r="AY252" s="201"/>
      <c r="AZ252" s="201"/>
      <c r="BA252" s="201"/>
      <c r="BB252" s="201"/>
      <c r="BC252" s="201"/>
      <c r="BD252" s="201"/>
      <c r="BE252" s="201"/>
      <c r="BF252" s="201"/>
      <c r="BG252" s="201"/>
      <c r="BH252" s="2"/>
      <c r="BI252" s="2"/>
      <c r="BJ252" s="2"/>
      <c r="BK252" s="2"/>
      <c r="BL252" s="2"/>
      <c r="BM252" s="2"/>
    </row>
    <row r="253" spans="1:65" ht="15">
      <c r="A253" s="201"/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  <c r="AI253" s="201"/>
      <c r="AJ253" s="201"/>
      <c r="AK253" s="201"/>
      <c r="AL253" s="201"/>
      <c r="AM253" s="201"/>
      <c r="AN253" s="201"/>
      <c r="AO253" s="201"/>
      <c r="AP253" s="201"/>
      <c r="AQ253" s="201"/>
      <c r="AR253" s="201"/>
      <c r="AS253" s="201"/>
      <c r="AT253" s="201"/>
      <c r="AU253" s="201"/>
      <c r="AV253" s="201"/>
      <c r="AW253" s="201"/>
      <c r="AX253" s="201"/>
      <c r="AY253" s="201"/>
      <c r="AZ253" s="201"/>
      <c r="BA253" s="201"/>
      <c r="BB253" s="201"/>
      <c r="BC253" s="201"/>
      <c r="BD253" s="201"/>
      <c r="BE253" s="201"/>
      <c r="BF253" s="201"/>
      <c r="BG253" s="201"/>
      <c r="BH253" s="2"/>
      <c r="BI253" s="2"/>
      <c r="BJ253" s="2"/>
      <c r="BK253" s="2"/>
      <c r="BL253" s="2"/>
      <c r="BM253" s="2"/>
    </row>
    <row r="254" spans="1:65" ht="15">
      <c r="A254" s="201"/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  <c r="AI254" s="201"/>
      <c r="AJ254" s="201"/>
      <c r="AK254" s="201"/>
      <c r="AL254" s="201"/>
      <c r="AM254" s="201"/>
      <c r="AN254" s="201"/>
      <c r="AO254" s="201"/>
      <c r="AP254" s="201"/>
      <c r="AQ254" s="201"/>
      <c r="AR254" s="201"/>
      <c r="AS254" s="201"/>
      <c r="AT254" s="201"/>
      <c r="AU254" s="201"/>
      <c r="AV254" s="201"/>
      <c r="AW254" s="201"/>
      <c r="AX254" s="201"/>
      <c r="AY254" s="201"/>
      <c r="AZ254" s="201"/>
      <c r="BA254" s="201"/>
      <c r="BB254" s="201"/>
      <c r="BC254" s="201"/>
      <c r="BD254" s="201"/>
      <c r="BE254" s="201"/>
      <c r="BF254" s="201"/>
      <c r="BG254" s="201"/>
      <c r="BH254" s="2"/>
      <c r="BI254" s="2"/>
      <c r="BJ254" s="2"/>
      <c r="BK254" s="2"/>
      <c r="BL254" s="2"/>
      <c r="BM254" s="2"/>
    </row>
    <row r="255" spans="1:65" ht="15">
      <c r="A255" s="201"/>
      <c r="B255" s="201"/>
      <c r="C255" s="201"/>
      <c r="D255" s="201"/>
      <c r="E255" s="201"/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  <c r="AI255" s="201"/>
      <c r="AJ255" s="201"/>
      <c r="AK255" s="201"/>
      <c r="AL255" s="201"/>
      <c r="AM255" s="201"/>
      <c r="AN255" s="201"/>
      <c r="AO255" s="201"/>
      <c r="AP255" s="201"/>
      <c r="AQ255" s="201"/>
      <c r="AR255" s="201"/>
      <c r="AS255" s="201"/>
      <c r="AT255" s="201"/>
      <c r="AU255" s="201"/>
      <c r="AV255" s="201"/>
      <c r="AW255" s="201"/>
      <c r="AX255" s="201"/>
      <c r="AY255" s="201"/>
      <c r="AZ255" s="201"/>
      <c r="BA255" s="201"/>
      <c r="BB255" s="201"/>
      <c r="BC255" s="201"/>
      <c r="BD255" s="201"/>
      <c r="BE255" s="201"/>
      <c r="BF255" s="201"/>
      <c r="BG255" s="201"/>
      <c r="BH255" s="2"/>
      <c r="BI255" s="2"/>
      <c r="BJ255" s="2"/>
      <c r="BK255" s="2"/>
      <c r="BL255" s="2"/>
      <c r="BM255" s="2"/>
    </row>
    <row r="256" spans="1:65" ht="15">
      <c r="A256" s="201"/>
      <c r="B256" s="201"/>
      <c r="C256" s="201"/>
      <c r="D256" s="201"/>
      <c r="E256" s="201"/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  <c r="AI256" s="201"/>
      <c r="AJ256" s="201"/>
      <c r="AK256" s="201"/>
      <c r="AL256" s="201"/>
      <c r="AM256" s="201"/>
      <c r="AN256" s="201"/>
      <c r="AO256" s="201"/>
      <c r="AP256" s="201"/>
      <c r="AQ256" s="201"/>
      <c r="AR256" s="201"/>
      <c r="AS256" s="201"/>
      <c r="AT256" s="201"/>
      <c r="AU256" s="201"/>
      <c r="AV256" s="201"/>
      <c r="AW256" s="201"/>
      <c r="AX256" s="201"/>
      <c r="AY256" s="201"/>
      <c r="AZ256" s="201"/>
      <c r="BA256" s="201"/>
      <c r="BB256" s="201"/>
      <c r="BC256" s="201"/>
      <c r="BD256" s="201"/>
      <c r="BE256" s="201"/>
      <c r="BF256" s="201"/>
      <c r="BG256" s="201"/>
      <c r="BH256" s="2"/>
      <c r="BI256" s="2"/>
      <c r="BJ256" s="2"/>
      <c r="BK256" s="2"/>
      <c r="BL256" s="2"/>
      <c r="BM256" s="2"/>
    </row>
    <row r="257" spans="1:65" ht="15">
      <c r="A257" s="201"/>
      <c r="B257" s="201"/>
      <c r="C257" s="201"/>
      <c r="D257" s="201"/>
      <c r="E257" s="201"/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201"/>
      <c r="AB257" s="201"/>
      <c r="AC257" s="201"/>
      <c r="AD257" s="201"/>
      <c r="AE257" s="201"/>
      <c r="AF257" s="201"/>
      <c r="AG257" s="201"/>
      <c r="AH257" s="201"/>
      <c r="AI257" s="201"/>
      <c r="AJ257" s="201"/>
      <c r="AK257" s="201"/>
      <c r="AL257" s="201"/>
      <c r="AM257" s="201"/>
      <c r="AN257" s="201"/>
      <c r="AO257" s="201"/>
      <c r="AP257" s="201"/>
      <c r="AQ257" s="201"/>
      <c r="AR257" s="201"/>
      <c r="AS257" s="201"/>
      <c r="AT257" s="201"/>
      <c r="AU257" s="201"/>
      <c r="AV257" s="201"/>
      <c r="AW257" s="201"/>
      <c r="AX257" s="201"/>
      <c r="AY257" s="201"/>
      <c r="AZ257" s="201"/>
      <c r="BA257" s="201"/>
      <c r="BB257" s="201"/>
      <c r="BC257" s="201"/>
      <c r="BD257" s="201"/>
      <c r="BE257" s="201"/>
      <c r="BF257" s="201"/>
      <c r="BG257" s="201"/>
      <c r="BH257" s="2"/>
      <c r="BI257" s="2"/>
      <c r="BJ257" s="2"/>
      <c r="BK257" s="2"/>
      <c r="BL257" s="2"/>
      <c r="BM257" s="2"/>
    </row>
    <row r="258" spans="1:65" ht="15">
      <c r="A258" s="201"/>
      <c r="B258" s="201"/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  <c r="AI258" s="201"/>
      <c r="AJ258" s="201"/>
      <c r="AK258" s="201"/>
      <c r="AL258" s="201"/>
      <c r="AM258" s="201"/>
      <c r="AN258" s="201"/>
      <c r="AO258" s="201"/>
      <c r="AP258" s="201"/>
      <c r="AQ258" s="201"/>
      <c r="AR258" s="201"/>
      <c r="AS258" s="201"/>
      <c r="AT258" s="201"/>
      <c r="AU258" s="201"/>
      <c r="AV258" s="201"/>
      <c r="AW258" s="201"/>
      <c r="AX258" s="201"/>
      <c r="AY258" s="201"/>
      <c r="AZ258" s="201"/>
      <c r="BA258" s="201"/>
      <c r="BB258" s="201"/>
      <c r="BC258" s="201"/>
      <c r="BD258" s="201"/>
      <c r="BE258" s="201"/>
      <c r="BF258" s="201"/>
      <c r="BG258" s="201"/>
      <c r="BH258" s="2"/>
      <c r="BI258" s="2"/>
      <c r="BJ258" s="2"/>
      <c r="BK258" s="2"/>
      <c r="BL258" s="2"/>
      <c r="BM258" s="2"/>
    </row>
    <row r="259" spans="1:65" ht="15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201"/>
      <c r="AB259" s="201"/>
      <c r="AC259" s="201"/>
      <c r="AD259" s="201"/>
      <c r="AE259" s="201"/>
      <c r="AF259" s="201"/>
      <c r="AG259" s="201"/>
      <c r="AH259" s="201"/>
      <c r="AI259" s="201"/>
      <c r="AJ259" s="201"/>
      <c r="AK259" s="201"/>
      <c r="AL259" s="201"/>
      <c r="AM259" s="201"/>
      <c r="AN259" s="201"/>
      <c r="AO259" s="201"/>
      <c r="AP259" s="201"/>
      <c r="AQ259" s="201"/>
      <c r="AR259" s="201"/>
      <c r="AS259" s="201"/>
      <c r="AT259" s="201"/>
      <c r="AU259" s="201"/>
      <c r="AV259" s="201"/>
      <c r="AW259" s="201"/>
      <c r="AX259" s="201"/>
      <c r="AY259" s="201"/>
      <c r="AZ259" s="201"/>
      <c r="BA259" s="201"/>
      <c r="BB259" s="201"/>
      <c r="BC259" s="201"/>
      <c r="BD259" s="201"/>
      <c r="BE259" s="201"/>
      <c r="BF259" s="201"/>
      <c r="BG259" s="201"/>
      <c r="BH259" s="2"/>
      <c r="BI259" s="2"/>
      <c r="BJ259" s="2"/>
      <c r="BK259" s="2"/>
      <c r="BL259" s="2"/>
      <c r="BM259" s="2"/>
    </row>
    <row r="260" spans="1:65" ht="15">
      <c r="A260" s="201"/>
      <c r="B260" s="201"/>
      <c r="C260" s="201"/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201"/>
      <c r="AB260" s="201"/>
      <c r="AC260" s="201"/>
      <c r="AD260" s="201"/>
      <c r="AE260" s="201"/>
      <c r="AF260" s="201"/>
      <c r="AG260" s="201"/>
      <c r="AH260" s="201"/>
      <c r="AI260" s="201"/>
      <c r="AJ260" s="201"/>
      <c r="AK260" s="201"/>
      <c r="AL260" s="201"/>
      <c r="AM260" s="201"/>
      <c r="AN260" s="201"/>
      <c r="AO260" s="201"/>
      <c r="AP260" s="201"/>
      <c r="AQ260" s="201"/>
      <c r="AR260" s="201"/>
      <c r="AS260" s="201"/>
      <c r="AT260" s="201"/>
      <c r="AU260" s="201"/>
      <c r="AV260" s="201"/>
      <c r="AW260" s="201"/>
      <c r="AX260" s="201"/>
      <c r="AY260" s="201"/>
      <c r="AZ260" s="201"/>
      <c r="BA260" s="201"/>
      <c r="BB260" s="201"/>
      <c r="BC260" s="201"/>
      <c r="BD260" s="201"/>
      <c r="BE260" s="201"/>
      <c r="BF260" s="201"/>
      <c r="BG260" s="201"/>
      <c r="BH260" s="2"/>
      <c r="BI260" s="2"/>
      <c r="BJ260" s="2"/>
      <c r="BK260" s="2"/>
      <c r="BL260" s="2"/>
      <c r="BM260" s="2"/>
    </row>
    <row r="261" spans="1:65" ht="15">
      <c r="A261" s="201"/>
      <c r="B261" s="201"/>
      <c r="C261" s="201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201"/>
      <c r="AP261" s="201"/>
      <c r="AQ261" s="201"/>
      <c r="AR261" s="201"/>
      <c r="AS261" s="201"/>
      <c r="AT261" s="201"/>
      <c r="AU261" s="201"/>
      <c r="AV261" s="201"/>
      <c r="AW261" s="201"/>
      <c r="AX261" s="201"/>
      <c r="AY261" s="201"/>
      <c r="AZ261" s="201"/>
      <c r="BA261" s="201"/>
      <c r="BB261" s="201"/>
      <c r="BC261" s="201"/>
      <c r="BD261" s="201"/>
      <c r="BE261" s="201"/>
      <c r="BF261" s="201"/>
      <c r="BG261" s="201"/>
      <c r="BH261" s="2"/>
      <c r="BI261" s="2"/>
      <c r="BJ261" s="2"/>
      <c r="BK261" s="2"/>
      <c r="BL261" s="2"/>
      <c r="BM261" s="2"/>
    </row>
    <row r="262" spans="1:65" ht="15">
      <c r="A262" s="201"/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201"/>
      <c r="AP262" s="201"/>
      <c r="AQ262" s="201"/>
      <c r="AR262" s="201"/>
      <c r="AS262" s="201"/>
      <c r="AT262" s="201"/>
      <c r="AU262" s="201"/>
      <c r="AV262" s="201"/>
      <c r="AW262" s="201"/>
      <c r="AX262" s="201"/>
      <c r="AY262" s="201"/>
      <c r="AZ262" s="201"/>
      <c r="BA262" s="201"/>
      <c r="BB262" s="201"/>
      <c r="BC262" s="201"/>
      <c r="BD262" s="201"/>
      <c r="BE262" s="201"/>
      <c r="BF262" s="201"/>
      <c r="BG262" s="201"/>
      <c r="BH262" s="2"/>
      <c r="BI262" s="2"/>
      <c r="BJ262" s="2"/>
      <c r="BK262" s="2"/>
      <c r="BL262" s="2"/>
      <c r="BM262" s="2"/>
    </row>
    <row r="263" spans="1:65" ht="15">
      <c r="A263" s="201"/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201"/>
      <c r="AP263" s="201"/>
      <c r="AQ263" s="201"/>
      <c r="AR263" s="201"/>
      <c r="AS263" s="201"/>
      <c r="AT263" s="201"/>
      <c r="AU263" s="201"/>
      <c r="AV263" s="201"/>
      <c r="AW263" s="201"/>
      <c r="AX263" s="201"/>
      <c r="AY263" s="201"/>
      <c r="AZ263" s="201"/>
      <c r="BA263" s="201"/>
      <c r="BB263" s="201"/>
      <c r="BC263" s="201"/>
      <c r="BD263" s="201"/>
      <c r="BE263" s="201"/>
      <c r="BF263" s="201"/>
      <c r="BG263" s="201"/>
      <c r="BH263" s="2"/>
      <c r="BI263" s="2"/>
      <c r="BJ263" s="2"/>
      <c r="BK263" s="2"/>
      <c r="BL263" s="2"/>
      <c r="BM263" s="2"/>
    </row>
    <row r="264" spans="1:65" ht="15">
      <c r="A264" s="201"/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1"/>
      <c r="AT264" s="201"/>
      <c r="AU264" s="201"/>
      <c r="AV264" s="201"/>
      <c r="AW264" s="201"/>
      <c r="AX264" s="201"/>
      <c r="AY264" s="201"/>
      <c r="AZ264" s="201"/>
      <c r="BA264" s="201"/>
      <c r="BB264" s="201"/>
      <c r="BC264" s="201"/>
      <c r="BD264" s="201"/>
      <c r="BE264" s="201"/>
      <c r="BF264" s="201"/>
      <c r="BG264" s="201"/>
      <c r="BH264" s="2"/>
      <c r="BI264" s="2"/>
      <c r="BJ264" s="2"/>
      <c r="BK264" s="2"/>
      <c r="BL264" s="2"/>
      <c r="BM264" s="2"/>
    </row>
    <row r="265" spans="1:65" ht="15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01"/>
      <c r="AT265" s="201"/>
      <c r="AU265" s="201"/>
      <c r="AV265" s="201"/>
      <c r="AW265" s="201"/>
      <c r="AX265" s="201"/>
      <c r="AY265" s="201"/>
      <c r="AZ265" s="201"/>
      <c r="BA265" s="201"/>
      <c r="BB265" s="201"/>
      <c r="BC265" s="201"/>
      <c r="BD265" s="201"/>
      <c r="BE265" s="201"/>
      <c r="BF265" s="201"/>
      <c r="BG265" s="201"/>
      <c r="BH265" s="2"/>
      <c r="BI265" s="2"/>
      <c r="BJ265" s="2"/>
      <c r="BK265" s="2"/>
      <c r="BL265" s="2"/>
      <c r="BM265" s="2"/>
    </row>
    <row r="266" spans="1:65" ht="15">
      <c r="A266" s="201"/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201"/>
      <c r="AT266" s="201"/>
      <c r="AU266" s="201"/>
      <c r="AV266" s="201"/>
      <c r="AW266" s="201"/>
      <c r="AX266" s="201"/>
      <c r="AY266" s="201"/>
      <c r="AZ266" s="201"/>
      <c r="BA266" s="201"/>
      <c r="BB266" s="201"/>
      <c r="BC266" s="201"/>
      <c r="BD266" s="201"/>
      <c r="BE266" s="201"/>
      <c r="BF266" s="201"/>
      <c r="BG266" s="201"/>
      <c r="BH266" s="2"/>
      <c r="BI266" s="2"/>
      <c r="BJ266" s="2"/>
      <c r="BK266" s="2"/>
      <c r="BL266" s="2"/>
      <c r="BM266" s="2"/>
    </row>
    <row r="267" spans="1:65" ht="15">
      <c r="A267" s="201"/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201"/>
      <c r="AB267" s="201"/>
      <c r="AC267" s="201"/>
      <c r="AD267" s="201"/>
      <c r="AE267" s="201"/>
      <c r="AF267" s="201"/>
      <c r="AG267" s="201"/>
      <c r="AH267" s="201"/>
      <c r="AI267" s="201"/>
      <c r="AJ267" s="201"/>
      <c r="AK267" s="201"/>
      <c r="AL267" s="201"/>
      <c r="AM267" s="201"/>
      <c r="AN267" s="201"/>
      <c r="AO267" s="201"/>
      <c r="AP267" s="201"/>
      <c r="AQ267" s="201"/>
      <c r="AR267" s="201"/>
      <c r="AS267" s="201"/>
      <c r="AT267" s="201"/>
      <c r="AU267" s="201"/>
      <c r="AV267" s="201"/>
      <c r="AW267" s="201"/>
      <c r="AX267" s="201"/>
      <c r="AY267" s="201"/>
      <c r="AZ267" s="201"/>
      <c r="BA267" s="201"/>
      <c r="BB267" s="201"/>
      <c r="BC267" s="201"/>
      <c r="BD267" s="201"/>
      <c r="BE267" s="201"/>
      <c r="BF267" s="201"/>
      <c r="BG267" s="201"/>
      <c r="BH267" s="2"/>
      <c r="BI267" s="2"/>
      <c r="BJ267" s="2"/>
      <c r="BK267" s="2"/>
      <c r="BL267" s="2"/>
      <c r="BM267" s="2"/>
    </row>
    <row r="268" spans="1:65" ht="15">
      <c r="A268" s="201"/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201"/>
      <c r="AB268" s="201"/>
      <c r="AC268" s="201"/>
      <c r="AD268" s="201"/>
      <c r="AE268" s="201"/>
      <c r="AF268" s="201"/>
      <c r="AG268" s="201"/>
      <c r="AH268" s="201"/>
      <c r="AI268" s="201"/>
      <c r="AJ268" s="201"/>
      <c r="AK268" s="201"/>
      <c r="AL268" s="201"/>
      <c r="AM268" s="201"/>
      <c r="AN268" s="201"/>
      <c r="AO268" s="201"/>
      <c r="AP268" s="201"/>
      <c r="AQ268" s="201"/>
      <c r="AR268" s="201"/>
      <c r="AS268" s="201"/>
      <c r="AT268" s="201"/>
      <c r="AU268" s="201"/>
      <c r="AV268" s="201"/>
      <c r="AW268" s="201"/>
      <c r="AX268" s="201"/>
      <c r="AY268" s="201"/>
      <c r="AZ268" s="201"/>
      <c r="BA268" s="201"/>
      <c r="BB268" s="201"/>
      <c r="BC268" s="201"/>
      <c r="BD268" s="201"/>
      <c r="BE268" s="201"/>
      <c r="BF268" s="201"/>
      <c r="BG268" s="201"/>
      <c r="BH268" s="2"/>
      <c r="BI268" s="2"/>
      <c r="BJ268" s="2"/>
      <c r="BK268" s="2"/>
      <c r="BL268" s="2"/>
      <c r="BM268" s="2"/>
    </row>
    <row r="269" spans="1:65" ht="15">
      <c r="A269" s="201"/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  <c r="AA269" s="201"/>
      <c r="AB269" s="201"/>
      <c r="AC269" s="201"/>
      <c r="AD269" s="201"/>
      <c r="AE269" s="201"/>
      <c r="AF269" s="201"/>
      <c r="AG269" s="201"/>
      <c r="AH269" s="201"/>
      <c r="AI269" s="201"/>
      <c r="AJ269" s="201"/>
      <c r="AK269" s="201"/>
      <c r="AL269" s="201"/>
      <c r="AM269" s="201"/>
      <c r="AN269" s="201"/>
      <c r="AO269" s="201"/>
      <c r="AP269" s="201"/>
      <c r="AQ269" s="201"/>
      <c r="AR269" s="201"/>
      <c r="AS269" s="201"/>
      <c r="AT269" s="201"/>
      <c r="AU269" s="201"/>
      <c r="AV269" s="201"/>
      <c r="AW269" s="201"/>
      <c r="AX269" s="201"/>
      <c r="AY269" s="201"/>
      <c r="AZ269" s="201"/>
      <c r="BA269" s="201"/>
      <c r="BB269" s="201"/>
      <c r="BC269" s="201"/>
      <c r="BD269" s="201"/>
      <c r="BE269" s="201"/>
      <c r="BF269" s="201"/>
      <c r="BG269" s="201"/>
      <c r="BH269" s="2"/>
      <c r="BI269" s="2"/>
      <c r="BJ269" s="2"/>
      <c r="BK269" s="2"/>
      <c r="BL269" s="2"/>
      <c r="BM269" s="2"/>
    </row>
    <row r="270" spans="1:65" ht="15">
      <c r="A270" s="201"/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201"/>
      <c r="AB270" s="201"/>
      <c r="AC270" s="201"/>
      <c r="AD270" s="201"/>
      <c r="AE270" s="201"/>
      <c r="AF270" s="201"/>
      <c r="AG270" s="201"/>
      <c r="AH270" s="201"/>
      <c r="AI270" s="201"/>
      <c r="AJ270" s="201"/>
      <c r="AK270" s="201"/>
      <c r="AL270" s="201"/>
      <c r="AM270" s="201"/>
      <c r="AN270" s="201"/>
      <c r="AO270" s="201"/>
      <c r="AP270" s="201"/>
      <c r="AQ270" s="201"/>
      <c r="AR270" s="201"/>
      <c r="AS270" s="201"/>
      <c r="AT270" s="201"/>
      <c r="AU270" s="201"/>
      <c r="AV270" s="201"/>
      <c r="AW270" s="201"/>
      <c r="AX270" s="201"/>
      <c r="AY270" s="201"/>
      <c r="AZ270" s="201"/>
      <c r="BA270" s="201"/>
      <c r="BB270" s="201"/>
      <c r="BC270" s="201"/>
      <c r="BD270" s="201"/>
      <c r="BE270" s="201"/>
      <c r="BF270" s="201"/>
      <c r="BG270" s="201"/>
      <c r="BH270" s="2"/>
      <c r="BI270" s="2"/>
      <c r="BJ270" s="2"/>
      <c r="BK270" s="2"/>
      <c r="BL270" s="2"/>
      <c r="BM270" s="2"/>
    </row>
    <row r="271" spans="1:65" ht="15">
      <c r="A271" s="201"/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201"/>
      <c r="AB271" s="201"/>
      <c r="AC271" s="201"/>
      <c r="AD271" s="201"/>
      <c r="AE271" s="201"/>
      <c r="AF271" s="201"/>
      <c r="AG271" s="201"/>
      <c r="AH271" s="201"/>
      <c r="AI271" s="201"/>
      <c r="AJ271" s="201"/>
      <c r="AK271" s="201"/>
      <c r="AL271" s="201"/>
      <c r="AM271" s="201"/>
      <c r="AN271" s="201"/>
      <c r="AO271" s="201"/>
      <c r="AP271" s="201"/>
      <c r="AQ271" s="201"/>
      <c r="AR271" s="201"/>
      <c r="AS271" s="201"/>
      <c r="AT271" s="201"/>
      <c r="AU271" s="201"/>
      <c r="AV271" s="201"/>
      <c r="AW271" s="201"/>
      <c r="AX271" s="201"/>
      <c r="AY271" s="201"/>
      <c r="AZ271" s="201"/>
      <c r="BA271" s="201"/>
      <c r="BB271" s="201"/>
      <c r="BC271" s="201"/>
      <c r="BD271" s="201"/>
      <c r="BE271" s="201"/>
      <c r="BF271" s="201"/>
      <c r="BG271" s="201"/>
      <c r="BH271" s="2"/>
      <c r="BI271" s="2"/>
      <c r="BJ271" s="2"/>
      <c r="BK271" s="2"/>
      <c r="BL271" s="2"/>
      <c r="BM271" s="2"/>
    </row>
    <row r="272" spans="1:65" ht="15">
      <c r="A272" s="201"/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201"/>
      <c r="AB272" s="201"/>
      <c r="AC272" s="201"/>
      <c r="AD272" s="201"/>
      <c r="AE272" s="201"/>
      <c r="AF272" s="201"/>
      <c r="AG272" s="201"/>
      <c r="AH272" s="201"/>
      <c r="AI272" s="201"/>
      <c r="AJ272" s="201"/>
      <c r="AK272" s="201"/>
      <c r="AL272" s="201"/>
      <c r="AM272" s="201"/>
      <c r="AN272" s="201"/>
      <c r="AO272" s="201"/>
      <c r="AP272" s="201"/>
      <c r="AQ272" s="201"/>
      <c r="AR272" s="201"/>
      <c r="AS272" s="201"/>
      <c r="AT272" s="201"/>
      <c r="AU272" s="201"/>
      <c r="AV272" s="201"/>
      <c r="AW272" s="201"/>
      <c r="AX272" s="201"/>
      <c r="AY272" s="201"/>
      <c r="AZ272" s="201"/>
      <c r="BA272" s="201"/>
      <c r="BB272" s="201"/>
      <c r="BC272" s="201"/>
      <c r="BD272" s="201"/>
      <c r="BE272" s="201"/>
      <c r="BF272" s="201"/>
      <c r="BG272" s="201"/>
      <c r="BH272" s="2"/>
      <c r="BI272" s="2"/>
      <c r="BJ272" s="2"/>
      <c r="BK272" s="2"/>
      <c r="BL272" s="2"/>
      <c r="BM272" s="2"/>
    </row>
    <row r="273" spans="1:65" ht="15">
      <c r="A273" s="201"/>
      <c r="B273" s="201"/>
      <c r="C273" s="201"/>
      <c r="D273" s="201"/>
      <c r="E273" s="201"/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201"/>
      <c r="AB273" s="201"/>
      <c r="AC273" s="201"/>
      <c r="AD273" s="201"/>
      <c r="AE273" s="201"/>
      <c r="AF273" s="201"/>
      <c r="AG273" s="201"/>
      <c r="AH273" s="201"/>
      <c r="AI273" s="201"/>
      <c r="AJ273" s="201"/>
      <c r="AK273" s="201"/>
      <c r="AL273" s="201"/>
      <c r="AM273" s="201"/>
      <c r="AN273" s="201"/>
      <c r="AO273" s="201"/>
      <c r="AP273" s="201"/>
      <c r="AQ273" s="201"/>
      <c r="AR273" s="201"/>
      <c r="AS273" s="201"/>
      <c r="AT273" s="201"/>
      <c r="AU273" s="201"/>
      <c r="AV273" s="201"/>
      <c r="AW273" s="201"/>
      <c r="AX273" s="201"/>
      <c r="AY273" s="201"/>
      <c r="AZ273" s="201"/>
      <c r="BA273" s="201"/>
      <c r="BB273" s="201"/>
      <c r="BC273" s="201"/>
      <c r="BD273" s="201"/>
      <c r="BE273" s="201"/>
      <c r="BF273" s="201"/>
      <c r="BG273" s="201"/>
      <c r="BH273" s="2"/>
      <c r="BI273" s="2"/>
      <c r="BJ273" s="2"/>
      <c r="BK273" s="2"/>
      <c r="BL273" s="2"/>
      <c r="BM273" s="2"/>
    </row>
    <row r="274" spans="1:65" ht="15">
      <c r="A274" s="201"/>
      <c r="B274" s="201"/>
      <c r="C274" s="201"/>
      <c r="D274" s="201"/>
      <c r="E274" s="201"/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  <c r="AA274" s="201"/>
      <c r="AB274" s="201"/>
      <c r="AC274" s="201"/>
      <c r="AD274" s="201"/>
      <c r="AE274" s="201"/>
      <c r="AF274" s="201"/>
      <c r="AG274" s="201"/>
      <c r="AH274" s="201"/>
      <c r="AI274" s="201"/>
      <c r="AJ274" s="201"/>
      <c r="AK274" s="201"/>
      <c r="AL274" s="201"/>
      <c r="AM274" s="201"/>
      <c r="AN274" s="201"/>
      <c r="AO274" s="201"/>
      <c r="AP274" s="201"/>
      <c r="AQ274" s="201"/>
      <c r="AR274" s="201"/>
      <c r="AS274" s="201"/>
      <c r="AT274" s="201"/>
      <c r="AU274" s="201"/>
      <c r="AV274" s="201"/>
      <c r="AW274" s="201"/>
      <c r="AX274" s="201"/>
      <c r="AY274" s="201"/>
      <c r="AZ274" s="201"/>
      <c r="BA274" s="201"/>
      <c r="BB274" s="201"/>
      <c r="BC274" s="201"/>
      <c r="BD274" s="201"/>
      <c r="BE274" s="201"/>
      <c r="BF274" s="201"/>
      <c r="BG274" s="201"/>
      <c r="BH274" s="2"/>
      <c r="BI274" s="2"/>
      <c r="BJ274" s="2"/>
      <c r="BK274" s="2"/>
      <c r="BL274" s="2"/>
      <c r="BM274" s="2"/>
    </row>
    <row r="275" spans="1:65" ht="15">
      <c r="A275" s="201"/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  <c r="AA275" s="201"/>
      <c r="AB275" s="201"/>
      <c r="AC275" s="201"/>
      <c r="AD275" s="201"/>
      <c r="AE275" s="201"/>
      <c r="AF275" s="201"/>
      <c r="AG275" s="201"/>
      <c r="AH275" s="201"/>
      <c r="AI275" s="201"/>
      <c r="AJ275" s="201"/>
      <c r="AK275" s="201"/>
      <c r="AL275" s="201"/>
      <c r="AM275" s="201"/>
      <c r="AN275" s="201"/>
      <c r="AO275" s="201"/>
      <c r="AP275" s="201"/>
      <c r="AQ275" s="201"/>
      <c r="AR275" s="201"/>
      <c r="AS275" s="201"/>
      <c r="AT275" s="201"/>
      <c r="AU275" s="201"/>
      <c r="AV275" s="201"/>
      <c r="AW275" s="201"/>
      <c r="AX275" s="201"/>
      <c r="AY275" s="201"/>
      <c r="AZ275" s="201"/>
      <c r="BA275" s="201"/>
      <c r="BB275" s="201"/>
      <c r="BC275" s="201"/>
      <c r="BD275" s="201"/>
      <c r="BE275" s="201"/>
      <c r="BF275" s="201"/>
      <c r="BG275" s="201"/>
      <c r="BH275" s="2"/>
      <c r="BI275" s="2"/>
      <c r="BJ275" s="2"/>
      <c r="BK275" s="2"/>
      <c r="BL275" s="2"/>
      <c r="BM275" s="2"/>
    </row>
    <row r="276" spans="1:65" ht="15">
      <c r="A276" s="201"/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  <c r="AA276" s="201"/>
      <c r="AB276" s="201"/>
      <c r="AC276" s="201"/>
      <c r="AD276" s="201"/>
      <c r="AE276" s="201"/>
      <c r="AF276" s="201"/>
      <c r="AG276" s="201"/>
      <c r="AH276" s="201"/>
      <c r="AI276" s="201"/>
      <c r="AJ276" s="201"/>
      <c r="AK276" s="201"/>
      <c r="AL276" s="201"/>
      <c r="AM276" s="201"/>
      <c r="AN276" s="201"/>
      <c r="AO276" s="201"/>
      <c r="AP276" s="201"/>
      <c r="AQ276" s="201"/>
      <c r="AR276" s="201"/>
      <c r="AS276" s="201"/>
      <c r="AT276" s="201"/>
      <c r="AU276" s="201"/>
      <c r="AV276" s="201"/>
      <c r="AW276" s="201"/>
      <c r="AX276" s="201"/>
      <c r="AY276" s="201"/>
      <c r="AZ276" s="201"/>
      <c r="BA276" s="201"/>
      <c r="BB276" s="201"/>
      <c r="BC276" s="201"/>
      <c r="BD276" s="201"/>
      <c r="BE276" s="201"/>
      <c r="BF276" s="201"/>
      <c r="BG276" s="201"/>
      <c r="BH276" s="2"/>
      <c r="BI276" s="2"/>
      <c r="BJ276" s="2"/>
      <c r="BK276" s="2"/>
      <c r="BL276" s="2"/>
      <c r="BM276" s="2"/>
    </row>
    <row r="277" spans="1:65" ht="15">
      <c r="A277" s="201"/>
      <c r="B277" s="201"/>
      <c r="C277" s="201"/>
      <c r="D277" s="201"/>
      <c r="E277" s="201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201"/>
      <c r="AB277" s="201"/>
      <c r="AC277" s="201"/>
      <c r="AD277" s="201"/>
      <c r="AE277" s="201"/>
      <c r="AF277" s="201"/>
      <c r="AG277" s="201"/>
      <c r="AH277" s="201"/>
      <c r="AI277" s="201"/>
      <c r="AJ277" s="201"/>
      <c r="AK277" s="201"/>
      <c r="AL277" s="201"/>
      <c r="AM277" s="201"/>
      <c r="AN277" s="201"/>
      <c r="AO277" s="201"/>
      <c r="AP277" s="201"/>
      <c r="AQ277" s="201"/>
      <c r="AR277" s="201"/>
      <c r="AS277" s="201"/>
      <c r="AT277" s="201"/>
      <c r="AU277" s="201"/>
      <c r="AV277" s="201"/>
      <c r="AW277" s="201"/>
      <c r="AX277" s="201"/>
      <c r="AY277" s="201"/>
      <c r="AZ277" s="201"/>
      <c r="BA277" s="201"/>
      <c r="BB277" s="201"/>
      <c r="BC277" s="201"/>
      <c r="BD277" s="201"/>
      <c r="BE277" s="201"/>
      <c r="BF277" s="201"/>
      <c r="BG277" s="201"/>
      <c r="BH277" s="2"/>
      <c r="BI277" s="2"/>
      <c r="BJ277" s="2"/>
      <c r="BK277" s="2"/>
      <c r="BL277" s="2"/>
      <c r="BM277" s="2"/>
    </row>
    <row r="278" spans="1:65" ht="15">
      <c r="A278" s="201"/>
      <c r="B278" s="201"/>
      <c r="C278" s="201"/>
      <c r="D278" s="201"/>
      <c r="E278" s="201"/>
      <c r="F278" s="201"/>
      <c r="G278" s="201"/>
      <c r="H278" s="201"/>
      <c r="I278" s="201"/>
      <c r="J278" s="201"/>
      <c r="K278" s="201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  <c r="AA278" s="201"/>
      <c r="AB278" s="201"/>
      <c r="AC278" s="201"/>
      <c r="AD278" s="201"/>
      <c r="AE278" s="201"/>
      <c r="AF278" s="201"/>
      <c r="AG278" s="201"/>
      <c r="AH278" s="201"/>
      <c r="AI278" s="201"/>
      <c r="AJ278" s="201"/>
      <c r="AK278" s="201"/>
      <c r="AL278" s="201"/>
      <c r="AM278" s="201"/>
      <c r="AN278" s="201"/>
      <c r="AO278" s="201"/>
      <c r="AP278" s="201"/>
      <c r="AQ278" s="201"/>
      <c r="AR278" s="201"/>
      <c r="AS278" s="201"/>
      <c r="AT278" s="201"/>
      <c r="AU278" s="201"/>
      <c r="AV278" s="201"/>
      <c r="AW278" s="201"/>
      <c r="AX278" s="201"/>
      <c r="AY278" s="201"/>
      <c r="AZ278" s="201"/>
      <c r="BA278" s="201"/>
      <c r="BB278" s="201"/>
      <c r="BC278" s="201"/>
      <c r="BD278" s="201"/>
      <c r="BE278" s="201"/>
      <c r="BF278" s="201"/>
      <c r="BG278" s="201"/>
      <c r="BH278" s="2"/>
      <c r="BI278" s="2"/>
      <c r="BJ278" s="2"/>
      <c r="BK278" s="2"/>
      <c r="BL278" s="2"/>
      <c r="BM278" s="2"/>
    </row>
    <row r="279" spans="1:65" ht="15">
      <c r="A279" s="201"/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  <c r="AA279" s="201"/>
      <c r="AB279" s="201"/>
      <c r="AC279" s="201"/>
      <c r="AD279" s="201"/>
      <c r="AE279" s="201"/>
      <c r="AF279" s="201"/>
      <c r="AG279" s="201"/>
      <c r="AH279" s="201"/>
      <c r="AI279" s="201"/>
      <c r="AJ279" s="201"/>
      <c r="AK279" s="201"/>
      <c r="AL279" s="201"/>
      <c r="AM279" s="201"/>
      <c r="AN279" s="201"/>
      <c r="AO279" s="201"/>
      <c r="AP279" s="201"/>
      <c r="AQ279" s="201"/>
      <c r="AR279" s="201"/>
      <c r="AS279" s="201"/>
      <c r="AT279" s="201"/>
      <c r="AU279" s="201"/>
      <c r="AV279" s="201"/>
      <c r="AW279" s="201"/>
      <c r="AX279" s="201"/>
      <c r="AY279" s="201"/>
      <c r="AZ279" s="201"/>
      <c r="BA279" s="201"/>
      <c r="BB279" s="201"/>
      <c r="BC279" s="201"/>
      <c r="BD279" s="201"/>
      <c r="BE279" s="201"/>
      <c r="BF279" s="201"/>
      <c r="BG279" s="201"/>
      <c r="BH279" s="2"/>
      <c r="BI279" s="2"/>
      <c r="BJ279" s="2"/>
      <c r="BK279" s="2"/>
      <c r="BL279" s="2"/>
      <c r="BM279" s="2"/>
    </row>
    <row r="280" spans="1:65" ht="15">
      <c r="A280" s="201"/>
      <c r="B280" s="201"/>
      <c r="C280" s="201"/>
      <c r="D280" s="201"/>
      <c r="E280" s="201"/>
      <c r="F280" s="201"/>
      <c r="G280" s="201"/>
      <c r="H280" s="201"/>
      <c r="I280" s="201"/>
      <c r="J280" s="201"/>
      <c r="K280" s="201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201"/>
      <c r="AB280" s="201"/>
      <c r="AC280" s="201"/>
      <c r="AD280" s="201"/>
      <c r="AE280" s="201"/>
      <c r="AF280" s="201"/>
      <c r="AG280" s="201"/>
      <c r="AH280" s="201"/>
      <c r="AI280" s="201"/>
      <c r="AJ280" s="201"/>
      <c r="AK280" s="201"/>
      <c r="AL280" s="201"/>
      <c r="AM280" s="201"/>
      <c r="AN280" s="201"/>
      <c r="AO280" s="201"/>
      <c r="AP280" s="201"/>
      <c r="AQ280" s="201"/>
      <c r="AR280" s="201"/>
      <c r="AS280" s="201"/>
      <c r="AT280" s="201"/>
      <c r="AU280" s="201"/>
      <c r="AV280" s="201"/>
      <c r="AW280" s="201"/>
      <c r="AX280" s="201"/>
      <c r="AY280" s="201"/>
      <c r="AZ280" s="201"/>
      <c r="BA280" s="201"/>
      <c r="BB280" s="201"/>
      <c r="BC280" s="201"/>
      <c r="BD280" s="201"/>
      <c r="BE280" s="201"/>
      <c r="BF280" s="201"/>
      <c r="BG280" s="201"/>
      <c r="BH280" s="2"/>
      <c r="BI280" s="2"/>
      <c r="BJ280" s="2"/>
      <c r="BK280" s="2"/>
      <c r="BL280" s="2"/>
      <c r="BM280" s="2"/>
    </row>
    <row r="281" spans="1:65" ht="15">
      <c r="A281" s="201"/>
      <c r="B281" s="201"/>
      <c r="C281" s="201"/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  <c r="AA281" s="201"/>
      <c r="AB281" s="201"/>
      <c r="AC281" s="201"/>
      <c r="AD281" s="201"/>
      <c r="AE281" s="201"/>
      <c r="AF281" s="201"/>
      <c r="AG281" s="201"/>
      <c r="AH281" s="201"/>
      <c r="AI281" s="201"/>
      <c r="AJ281" s="201"/>
      <c r="AK281" s="201"/>
      <c r="AL281" s="201"/>
      <c r="AM281" s="201"/>
      <c r="AN281" s="201"/>
      <c r="AO281" s="201"/>
      <c r="AP281" s="201"/>
      <c r="AQ281" s="201"/>
      <c r="AR281" s="201"/>
      <c r="AS281" s="201"/>
      <c r="AT281" s="201"/>
      <c r="AU281" s="201"/>
      <c r="AV281" s="201"/>
      <c r="AW281" s="201"/>
      <c r="AX281" s="201"/>
      <c r="AY281" s="201"/>
      <c r="AZ281" s="201"/>
      <c r="BA281" s="201"/>
      <c r="BB281" s="201"/>
      <c r="BC281" s="201"/>
      <c r="BD281" s="201"/>
      <c r="BE281" s="201"/>
      <c r="BF281" s="201"/>
      <c r="BG281" s="201"/>
      <c r="BH281" s="2"/>
      <c r="BI281" s="2"/>
      <c r="BJ281" s="2"/>
      <c r="BK281" s="2"/>
      <c r="BL281" s="2"/>
      <c r="BM281" s="2"/>
    </row>
    <row r="282" spans="1:65" ht="15">
      <c r="A282" s="201"/>
      <c r="B282" s="201"/>
      <c r="C282" s="201"/>
      <c r="D282" s="201"/>
      <c r="E282" s="201"/>
      <c r="F282" s="201"/>
      <c r="G282" s="201"/>
      <c r="H282" s="201"/>
      <c r="I282" s="201"/>
      <c r="J282" s="201"/>
      <c r="K282" s="201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  <c r="AA282" s="201"/>
      <c r="AB282" s="201"/>
      <c r="AC282" s="201"/>
      <c r="AD282" s="201"/>
      <c r="AE282" s="201"/>
      <c r="AF282" s="201"/>
      <c r="AG282" s="201"/>
      <c r="AH282" s="201"/>
      <c r="AI282" s="201"/>
      <c r="AJ282" s="201"/>
      <c r="AK282" s="201"/>
      <c r="AL282" s="201"/>
      <c r="AM282" s="201"/>
      <c r="AN282" s="201"/>
      <c r="AO282" s="201"/>
      <c r="AP282" s="201"/>
      <c r="AQ282" s="201"/>
      <c r="AR282" s="201"/>
      <c r="AS282" s="201"/>
      <c r="AT282" s="201"/>
      <c r="AU282" s="201"/>
      <c r="AV282" s="201"/>
      <c r="AW282" s="201"/>
      <c r="AX282" s="201"/>
      <c r="AY282" s="201"/>
      <c r="AZ282" s="201"/>
      <c r="BA282" s="201"/>
      <c r="BB282" s="201"/>
      <c r="BC282" s="201"/>
      <c r="BD282" s="201"/>
      <c r="BE282" s="201"/>
      <c r="BF282" s="201"/>
      <c r="BG282" s="201"/>
      <c r="BH282" s="2"/>
      <c r="BI282" s="2"/>
      <c r="BJ282" s="2"/>
      <c r="BK282" s="2"/>
      <c r="BL282" s="2"/>
      <c r="BM282" s="2"/>
    </row>
    <row r="283" spans="1:65" ht="15">
      <c r="A283" s="201"/>
      <c r="B283" s="201"/>
      <c r="C283" s="201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  <c r="AA283" s="201"/>
      <c r="AB283" s="201"/>
      <c r="AC283" s="201"/>
      <c r="AD283" s="201"/>
      <c r="AE283" s="201"/>
      <c r="AF283" s="201"/>
      <c r="AG283" s="201"/>
      <c r="AH283" s="201"/>
      <c r="AI283" s="201"/>
      <c r="AJ283" s="201"/>
      <c r="AK283" s="201"/>
      <c r="AL283" s="201"/>
      <c r="AM283" s="201"/>
      <c r="AN283" s="201"/>
      <c r="AO283" s="201"/>
      <c r="AP283" s="201"/>
      <c r="AQ283" s="201"/>
      <c r="AR283" s="201"/>
      <c r="AS283" s="201"/>
      <c r="AT283" s="201"/>
      <c r="AU283" s="201"/>
      <c r="AV283" s="201"/>
      <c r="AW283" s="201"/>
      <c r="AX283" s="201"/>
      <c r="AY283" s="201"/>
      <c r="AZ283" s="201"/>
      <c r="BA283" s="201"/>
      <c r="BB283" s="201"/>
      <c r="BC283" s="201"/>
      <c r="BD283" s="201"/>
      <c r="BE283" s="201"/>
      <c r="BF283" s="201"/>
      <c r="BG283" s="201"/>
      <c r="BH283" s="2"/>
      <c r="BI283" s="2"/>
      <c r="BJ283" s="2"/>
      <c r="BK283" s="2"/>
      <c r="BL283" s="2"/>
      <c r="BM283" s="2"/>
    </row>
    <row r="284" spans="1:65" ht="15">
      <c r="A284" s="201"/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1"/>
      <c r="AB284" s="201"/>
      <c r="AC284" s="201"/>
      <c r="AD284" s="201"/>
      <c r="AE284" s="201"/>
      <c r="AF284" s="201"/>
      <c r="AG284" s="201"/>
      <c r="AH284" s="201"/>
      <c r="AI284" s="201"/>
      <c r="AJ284" s="201"/>
      <c r="AK284" s="201"/>
      <c r="AL284" s="201"/>
      <c r="AM284" s="201"/>
      <c r="AN284" s="201"/>
      <c r="AO284" s="201"/>
      <c r="AP284" s="201"/>
      <c r="AQ284" s="201"/>
      <c r="AR284" s="201"/>
      <c r="AS284" s="201"/>
      <c r="AT284" s="201"/>
      <c r="AU284" s="201"/>
      <c r="AV284" s="201"/>
      <c r="AW284" s="201"/>
      <c r="AX284" s="201"/>
      <c r="AY284" s="201"/>
      <c r="AZ284" s="201"/>
      <c r="BA284" s="201"/>
      <c r="BB284" s="201"/>
      <c r="BC284" s="201"/>
      <c r="BD284" s="201"/>
      <c r="BE284" s="201"/>
      <c r="BF284" s="201"/>
      <c r="BG284" s="201"/>
      <c r="BH284" s="2"/>
      <c r="BI284" s="2"/>
      <c r="BJ284" s="2"/>
      <c r="BK284" s="2"/>
      <c r="BL284" s="2"/>
      <c r="BM284" s="2"/>
    </row>
    <row r="285" spans="1:65" ht="15">
      <c r="A285" s="201"/>
      <c r="B285" s="201"/>
      <c r="C285" s="201"/>
      <c r="D285" s="201"/>
      <c r="E285" s="201"/>
      <c r="F285" s="201"/>
      <c r="G285" s="201"/>
      <c r="H285" s="201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201"/>
      <c r="AB285" s="201"/>
      <c r="AC285" s="201"/>
      <c r="AD285" s="201"/>
      <c r="AE285" s="201"/>
      <c r="AF285" s="201"/>
      <c r="AG285" s="201"/>
      <c r="AH285" s="201"/>
      <c r="AI285" s="201"/>
      <c r="AJ285" s="201"/>
      <c r="AK285" s="201"/>
      <c r="AL285" s="201"/>
      <c r="AM285" s="201"/>
      <c r="AN285" s="201"/>
      <c r="AO285" s="201"/>
      <c r="AP285" s="201"/>
      <c r="AQ285" s="201"/>
      <c r="AR285" s="201"/>
      <c r="AS285" s="201"/>
      <c r="AT285" s="201"/>
      <c r="AU285" s="201"/>
      <c r="AV285" s="201"/>
      <c r="AW285" s="201"/>
      <c r="AX285" s="201"/>
      <c r="AY285" s="201"/>
      <c r="AZ285" s="201"/>
      <c r="BA285" s="201"/>
      <c r="BB285" s="201"/>
      <c r="BC285" s="201"/>
      <c r="BD285" s="201"/>
      <c r="BE285" s="201"/>
      <c r="BF285" s="201"/>
      <c r="BG285" s="201"/>
      <c r="BH285" s="2"/>
      <c r="BI285" s="2"/>
      <c r="BJ285" s="2"/>
      <c r="BK285" s="2"/>
      <c r="BL285" s="2"/>
      <c r="BM285" s="2"/>
    </row>
    <row r="286" spans="1:65" ht="15">
      <c r="A286" s="201"/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01"/>
      <c r="AE286" s="201"/>
      <c r="AF286" s="201"/>
      <c r="AG286" s="201"/>
      <c r="AH286" s="201"/>
      <c r="AI286" s="201"/>
      <c r="AJ286" s="201"/>
      <c r="AK286" s="201"/>
      <c r="AL286" s="201"/>
      <c r="AM286" s="201"/>
      <c r="AN286" s="201"/>
      <c r="AO286" s="201"/>
      <c r="AP286" s="201"/>
      <c r="AQ286" s="201"/>
      <c r="AR286" s="201"/>
      <c r="AS286" s="201"/>
      <c r="AT286" s="201"/>
      <c r="AU286" s="201"/>
      <c r="AV286" s="201"/>
      <c r="AW286" s="201"/>
      <c r="AX286" s="201"/>
      <c r="AY286" s="201"/>
      <c r="AZ286" s="201"/>
      <c r="BA286" s="201"/>
      <c r="BB286" s="201"/>
      <c r="BC286" s="201"/>
      <c r="BD286" s="201"/>
      <c r="BE286" s="201"/>
      <c r="BF286" s="201"/>
      <c r="BG286" s="201"/>
      <c r="BH286" s="2"/>
      <c r="BI286" s="2"/>
      <c r="BJ286" s="2"/>
      <c r="BK286" s="2"/>
      <c r="BL286" s="2"/>
      <c r="BM286" s="2"/>
    </row>
    <row r="287" spans="1:65" ht="15">
      <c r="A287" s="201"/>
      <c r="B287" s="201"/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201"/>
      <c r="AP287" s="201"/>
      <c r="AQ287" s="201"/>
      <c r="AR287" s="201"/>
      <c r="AS287" s="201"/>
      <c r="AT287" s="201"/>
      <c r="AU287" s="201"/>
      <c r="AV287" s="201"/>
      <c r="AW287" s="201"/>
      <c r="AX287" s="201"/>
      <c r="AY287" s="201"/>
      <c r="AZ287" s="201"/>
      <c r="BA287" s="201"/>
      <c r="BB287" s="201"/>
      <c r="BC287" s="201"/>
      <c r="BD287" s="201"/>
      <c r="BE287" s="201"/>
      <c r="BF287" s="201"/>
      <c r="BG287" s="201"/>
      <c r="BH287" s="2"/>
      <c r="BI287" s="2"/>
      <c r="BJ287" s="2"/>
      <c r="BK287" s="2"/>
      <c r="BL287" s="2"/>
      <c r="BM287" s="2"/>
    </row>
    <row r="288" spans="1:65" ht="15">
      <c r="A288" s="201"/>
      <c r="B288" s="201"/>
      <c r="C288" s="201"/>
      <c r="D288" s="201"/>
      <c r="E288" s="201"/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01"/>
      <c r="AE288" s="201"/>
      <c r="AF288" s="201"/>
      <c r="AG288" s="201"/>
      <c r="AH288" s="201"/>
      <c r="AI288" s="201"/>
      <c r="AJ288" s="201"/>
      <c r="AK288" s="201"/>
      <c r="AL288" s="201"/>
      <c r="AM288" s="201"/>
      <c r="AN288" s="201"/>
      <c r="AO288" s="201"/>
      <c r="AP288" s="201"/>
      <c r="AQ288" s="201"/>
      <c r="AR288" s="201"/>
      <c r="AS288" s="201"/>
      <c r="AT288" s="201"/>
      <c r="AU288" s="201"/>
      <c r="AV288" s="201"/>
      <c r="AW288" s="201"/>
      <c r="AX288" s="201"/>
      <c r="AY288" s="201"/>
      <c r="AZ288" s="201"/>
      <c r="BA288" s="201"/>
      <c r="BB288" s="201"/>
      <c r="BC288" s="201"/>
      <c r="BD288" s="201"/>
      <c r="BE288" s="201"/>
      <c r="BF288" s="201"/>
      <c r="BG288" s="201"/>
      <c r="BH288" s="2"/>
      <c r="BI288" s="2"/>
      <c r="BJ288" s="2"/>
      <c r="BK288" s="2"/>
      <c r="BL288" s="2"/>
      <c r="BM288" s="2"/>
    </row>
    <row r="289" spans="1:65" ht="15">
      <c r="A289" s="201"/>
      <c r="B289" s="201"/>
      <c r="C289" s="201"/>
      <c r="D289" s="201"/>
      <c r="E289" s="201"/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  <c r="AF289" s="201"/>
      <c r="AG289" s="201"/>
      <c r="AH289" s="201"/>
      <c r="AI289" s="201"/>
      <c r="AJ289" s="201"/>
      <c r="AK289" s="201"/>
      <c r="AL289" s="201"/>
      <c r="AM289" s="201"/>
      <c r="AN289" s="201"/>
      <c r="AO289" s="201"/>
      <c r="AP289" s="201"/>
      <c r="AQ289" s="201"/>
      <c r="AR289" s="201"/>
      <c r="AS289" s="201"/>
      <c r="AT289" s="201"/>
      <c r="AU289" s="201"/>
      <c r="AV289" s="201"/>
      <c r="AW289" s="201"/>
      <c r="AX289" s="201"/>
      <c r="AY289" s="201"/>
      <c r="AZ289" s="201"/>
      <c r="BA289" s="201"/>
      <c r="BB289" s="201"/>
      <c r="BC289" s="201"/>
      <c r="BD289" s="201"/>
      <c r="BE289" s="201"/>
      <c r="BF289" s="201"/>
      <c r="BG289" s="201"/>
      <c r="BH289" s="2"/>
      <c r="BI289" s="2"/>
      <c r="BJ289" s="2"/>
      <c r="BK289" s="2"/>
      <c r="BL289" s="2"/>
      <c r="BM289" s="2"/>
    </row>
    <row r="290" spans="1:65" ht="15">
      <c r="A290" s="201"/>
      <c r="B290" s="201"/>
      <c r="C290" s="201"/>
      <c r="D290" s="201"/>
      <c r="E290" s="201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201"/>
      <c r="AP290" s="201"/>
      <c r="AQ290" s="201"/>
      <c r="AR290" s="201"/>
      <c r="AS290" s="201"/>
      <c r="AT290" s="201"/>
      <c r="AU290" s="201"/>
      <c r="AV290" s="201"/>
      <c r="AW290" s="201"/>
      <c r="AX290" s="201"/>
      <c r="AY290" s="201"/>
      <c r="AZ290" s="201"/>
      <c r="BA290" s="201"/>
      <c r="BB290" s="201"/>
      <c r="BC290" s="201"/>
      <c r="BD290" s="201"/>
      <c r="BE290" s="201"/>
      <c r="BF290" s="201"/>
      <c r="BG290" s="201"/>
      <c r="BH290" s="2"/>
      <c r="BI290" s="2"/>
      <c r="BJ290" s="2"/>
      <c r="BK290" s="2"/>
      <c r="BL290" s="2"/>
      <c r="BM290" s="2"/>
    </row>
    <row r="291" spans="1:65" ht="15">
      <c r="A291" s="201"/>
      <c r="B291" s="201"/>
      <c r="C291" s="201"/>
      <c r="D291" s="201"/>
      <c r="E291" s="201"/>
      <c r="F291" s="201"/>
      <c r="G291" s="201"/>
      <c r="H291" s="201"/>
      <c r="I291" s="201"/>
      <c r="J291" s="201"/>
      <c r="K291" s="201"/>
      <c r="L291" s="201"/>
      <c r="M291" s="20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201"/>
      <c r="AB291" s="201"/>
      <c r="AC291" s="201"/>
      <c r="AD291" s="201"/>
      <c r="AE291" s="201"/>
      <c r="AF291" s="201"/>
      <c r="AG291" s="201"/>
      <c r="AH291" s="201"/>
      <c r="AI291" s="201"/>
      <c r="AJ291" s="201"/>
      <c r="AK291" s="201"/>
      <c r="AL291" s="201"/>
      <c r="AM291" s="201"/>
      <c r="AN291" s="201"/>
      <c r="AO291" s="201"/>
      <c r="AP291" s="201"/>
      <c r="AQ291" s="201"/>
      <c r="AR291" s="201"/>
      <c r="AS291" s="201"/>
      <c r="AT291" s="201"/>
      <c r="AU291" s="201"/>
      <c r="AV291" s="201"/>
      <c r="AW291" s="201"/>
      <c r="AX291" s="201"/>
      <c r="AY291" s="201"/>
      <c r="AZ291" s="201"/>
      <c r="BA291" s="201"/>
      <c r="BB291" s="201"/>
      <c r="BC291" s="201"/>
      <c r="BD291" s="201"/>
      <c r="BE291" s="201"/>
      <c r="BF291" s="201"/>
      <c r="BG291" s="201"/>
      <c r="BH291" s="2"/>
      <c r="BI291" s="2"/>
      <c r="BJ291" s="2"/>
      <c r="BK291" s="2"/>
      <c r="BL291" s="2"/>
      <c r="BM291" s="2"/>
    </row>
    <row r="292" spans="1:65" ht="15">
      <c r="A292" s="201"/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1"/>
      <c r="M292" s="20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  <c r="AA292" s="201"/>
      <c r="AB292" s="201"/>
      <c r="AC292" s="201"/>
      <c r="AD292" s="201"/>
      <c r="AE292" s="201"/>
      <c r="AF292" s="201"/>
      <c r="AG292" s="201"/>
      <c r="AH292" s="201"/>
      <c r="AI292" s="201"/>
      <c r="AJ292" s="201"/>
      <c r="AK292" s="201"/>
      <c r="AL292" s="201"/>
      <c r="AM292" s="201"/>
      <c r="AN292" s="201"/>
      <c r="AO292" s="201"/>
      <c r="AP292" s="201"/>
      <c r="AQ292" s="201"/>
      <c r="AR292" s="201"/>
      <c r="AS292" s="201"/>
      <c r="AT292" s="201"/>
      <c r="AU292" s="201"/>
      <c r="AV292" s="201"/>
      <c r="AW292" s="201"/>
      <c r="AX292" s="201"/>
      <c r="AY292" s="201"/>
      <c r="AZ292" s="201"/>
      <c r="BA292" s="201"/>
      <c r="BB292" s="201"/>
      <c r="BC292" s="201"/>
      <c r="BD292" s="201"/>
      <c r="BE292" s="201"/>
      <c r="BF292" s="201"/>
      <c r="BG292" s="201"/>
      <c r="BH292" s="2"/>
      <c r="BI292" s="2"/>
      <c r="BJ292" s="2"/>
      <c r="BK292" s="2"/>
      <c r="BL292" s="2"/>
      <c r="BM292" s="2"/>
    </row>
    <row r="293" spans="1:65" ht="15">
      <c r="A293" s="201"/>
      <c r="B293" s="201"/>
      <c r="C293" s="201"/>
      <c r="D293" s="201"/>
      <c r="E293" s="201"/>
      <c r="F293" s="201"/>
      <c r="G293" s="201"/>
      <c r="H293" s="201"/>
      <c r="I293" s="201"/>
      <c r="J293" s="201"/>
      <c r="K293" s="201"/>
      <c r="L293" s="201"/>
      <c r="M293" s="201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  <c r="AA293" s="201"/>
      <c r="AB293" s="201"/>
      <c r="AC293" s="201"/>
      <c r="AD293" s="201"/>
      <c r="AE293" s="201"/>
      <c r="AF293" s="201"/>
      <c r="AG293" s="201"/>
      <c r="AH293" s="201"/>
      <c r="AI293" s="201"/>
      <c r="AJ293" s="201"/>
      <c r="AK293" s="201"/>
      <c r="AL293" s="201"/>
      <c r="AM293" s="201"/>
      <c r="AN293" s="201"/>
      <c r="AO293" s="201"/>
      <c r="AP293" s="201"/>
      <c r="AQ293" s="201"/>
      <c r="AR293" s="201"/>
      <c r="AS293" s="201"/>
      <c r="AT293" s="201"/>
      <c r="AU293" s="201"/>
      <c r="AV293" s="201"/>
      <c r="AW293" s="201"/>
      <c r="AX293" s="201"/>
      <c r="AY293" s="201"/>
      <c r="AZ293" s="201"/>
      <c r="BA293" s="201"/>
      <c r="BB293" s="201"/>
      <c r="BC293" s="201"/>
      <c r="BD293" s="201"/>
      <c r="BE293" s="201"/>
      <c r="BF293" s="201"/>
      <c r="BG293" s="201"/>
      <c r="BH293" s="2"/>
      <c r="BI293" s="2"/>
      <c r="BJ293" s="2"/>
      <c r="BK293" s="2"/>
      <c r="BL293" s="2"/>
      <c r="BM293" s="2"/>
    </row>
    <row r="294" spans="1:65" ht="15">
      <c r="A294" s="201"/>
      <c r="B294" s="201"/>
      <c r="C294" s="201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201"/>
      <c r="AP294" s="201"/>
      <c r="AQ294" s="201"/>
      <c r="AR294" s="201"/>
      <c r="AS294" s="201"/>
      <c r="AT294" s="201"/>
      <c r="AU294" s="201"/>
      <c r="AV294" s="201"/>
      <c r="AW294" s="201"/>
      <c r="AX294" s="201"/>
      <c r="AY294" s="201"/>
      <c r="AZ294" s="201"/>
      <c r="BA294" s="201"/>
      <c r="BB294" s="201"/>
      <c r="BC294" s="201"/>
      <c r="BD294" s="201"/>
      <c r="BE294" s="201"/>
      <c r="BF294" s="201"/>
      <c r="BG294" s="201"/>
      <c r="BH294" s="2"/>
      <c r="BI294" s="2"/>
      <c r="BJ294" s="2"/>
      <c r="BK294" s="2"/>
      <c r="BL294" s="2"/>
      <c r="BM294" s="2"/>
    </row>
    <row r="295" spans="1:65" ht="15">
      <c r="A295" s="201"/>
      <c r="B295" s="201"/>
      <c r="C295" s="201"/>
      <c r="D295" s="201"/>
      <c r="E295" s="201"/>
      <c r="F295" s="201"/>
      <c r="G295" s="201"/>
      <c r="H295" s="201"/>
      <c r="I295" s="201"/>
      <c r="J295" s="201"/>
      <c r="K295" s="201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201"/>
      <c r="AB295" s="201"/>
      <c r="AC295" s="201"/>
      <c r="AD295" s="201"/>
      <c r="AE295" s="201"/>
      <c r="AF295" s="201"/>
      <c r="AG295" s="201"/>
      <c r="AH295" s="201"/>
      <c r="AI295" s="201"/>
      <c r="AJ295" s="201"/>
      <c r="AK295" s="201"/>
      <c r="AL295" s="201"/>
      <c r="AM295" s="201"/>
      <c r="AN295" s="201"/>
      <c r="AO295" s="201"/>
      <c r="AP295" s="201"/>
      <c r="AQ295" s="201"/>
      <c r="AR295" s="201"/>
      <c r="AS295" s="201"/>
      <c r="AT295" s="201"/>
      <c r="AU295" s="201"/>
      <c r="AV295" s="201"/>
      <c r="AW295" s="201"/>
      <c r="AX295" s="201"/>
      <c r="AY295" s="201"/>
      <c r="AZ295" s="201"/>
      <c r="BA295" s="201"/>
      <c r="BB295" s="201"/>
      <c r="BC295" s="201"/>
      <c r="BD295" s="201"/>
      <c r="BE295" s="201"/>
      <c r="BF295" s="201"/>
      <c r="BG295" s="201"/>
      <c r="BH295" s="2"/>
      <c r="BI295" s="2"/>
      <c r="BJ295" s="2"/>
      <c r="BK295" s="2"/>
      <c r="BL295" s="2"/>
      <c r="BM295" s="2"/>
    </row>
    <row r="296" spans="1:65" ht="15">
      <c r="A296" s="201"/>
      <c r="B296" s="201"/>
      <c r="C296" s="201"/>
      <c r="D296" s="201"/>
      <c r="E296" s="201"/>
      <c r="F296" s="201"/>
      <c r="G296" s="201"/>
      <c r="H296" s="201"/>
      <c r="I296" s="201"/>
      <c r="J296" s="201"/>
      <c r="K296" s="201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201"/>
      <c r="AB296" s="201"/>
      <c r="AC296" s="201"/>
      <c r="AD296" s="201"/>
      <c r="AE296" s="201"/>
      <c r="AF296" s="201"/>
      <c r="AG296" s="201"/>
      <c r="AH296" s="201"/>
      <c r="AI296" s="201"/>
      <c r="AJ296" s="201"/>
      <c r="AK296" s="201"/>
      <c r="AL296" s="201"/>
      <c r="AM296" s="201"/>
      <c r="AN296" s="201"/>
      <c r="AO296" s="201"/>
      <c r="AP296" s="201"/>
      <c r="AQ296" s="201"/>
      <c r="AR296" s="201"/>
      <c r="AS296" s="201"/>
      <c r="AT296" s="201"/>
      <c r="AU296" s="201"/>
      <c r="AV296" s="201"/>
      <c r="AW296" s="201"/>
      <c r="AX296" s="201"/>
      <c r="AY296" s="201"/>
      <c r="AZ296" s="201"/>
      <c r="BA296" s="201"/>
      <c r="BB296" s="201"/>
      <c r="BC296" s="201"/>
      <c r="BD296" s="201"/>
      <c r="BE296" s="201"/>
      <c r="BF296" s="201"/>
      <c r="BG296" s="201"/>
      <c r="BH296" s="2"/>
      <c r="BI296" s="2"/>
      <c r="BJ296" s="2"/>
      <c r="BK296" s="2"/>
      <c r="BL296" s="2"/>
      <c r="BM296" s="2"/>
    </row>
    <row r="297" spans="1:65" ht="15">
      <c r="A297" s="201"/>
      <c r="B297" s="201"/>
      <c r="C297" s="201"/>
      <c r="D297" s="201"/>
      <c r="E297" s="201"/>
      <c r="F297" s="201"/>
      <c r="G297" s="201"/>
      <c r="H297" s="201"/>
      <c r="I297" s="201"/>
      <c r="J297" s="201"/>
      <c r="K297" s="201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201"/>
      <c r="AB297" s="201"/>
      <c r="AC297" s="201"/>
      <c r="AD297" s="201"/>
      <c r="AE297" s="201"/>
      <c r="AF297" s="201"/>
      <c r="AG297" s="201"/>
      <c r="AH297" s="201"/>
      <c r="AI297" s="201"/>
      <c r="AJ297" s="201"/>
      <c r="AK297" s="201"/>
      <c r="AL297" s="201"/>
      <c r="AM297" s="201"/>
      <c r="AN297" s="201"/>
      <c r="AO297" s="201"/>
      <c r="AP297" s="201"/>
      <c r="AQ297" s="201"/>
      <c r="AR297" s="201"/>
      <c r="AS297" s="201"/>
      <c r="AT297" s="201"/>
      <c r="AU297" s="201"/>
      <c r="AV297" s="201"/>
      <c r="AW297" s="201"/>
      <c r="AX297" s="201"/>
      <c r="AY297" s="201"/>
      <c r="AZ297" s="201"/>
      <c r="BA297" s="201"/>
      <c r="BB297" s="201"/>
      <c r="BC297" s="201"/>
      <c r="BD297" s="201"/>
      <c r="BE297" s="201"/>
      <c r="BF297" s="201"/>
      <c r="BG297" s="201"/>
      <c r="BH297" s="2"/>
      <c r="BI297" s="2"/>
      <c r="BJ297" s="2"/>
      <c r="BK297" s="2"/>
      <c r="BL297" s="2"/>
      <c r="BM297" s="2"/>
    </row>
    <row r="298" spans="1:65" ht="15">
      <c r="A298" s="201"/>
      <c r="B298" s="201"/>
      <c r="C298" s="201"/>
      <c r="D298" s="201"/>
      <c r="E298" s="201"/>
      <c r="F298" s="201"/>
      <c r="G298" s="201"/>
      <c r="H298" s="201"/>
      <c r="I298" s="201"/>
      <c r="J298" s="201"/>
      <c r="K298" s="201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201"/>
      <c r="AB298" s="201"/>
      <c r="AC298" s="201"/>
      <c r="AD298" s="201"/>
      <c r="AE298" s="201"/>
      <c r="AF298" s="201"/>
      <c r="AG298" s="201"/>
      <c r="AH298" s="201"/>
      <c r="AI298" s="201"/>
      <c r="AJ298" s="201"/>
      <c r="AK298" s="201"/>
      <c r="AL298" s="201"/>
      <c r="AM298" s="201"/>
      <c r="AN298" s="201"/>
      <c r="AO298" s="201"/>
      <c r="AP298" s="201"/>
      <c r="AQ298" s="201"/>
      <c r="AR298" s="201"/>
      <c r="AS298" s="201"/>
      <c r="AT298" s="201"/>
      <c r="AU298" s="201"/>
      <c r="AV298" s="201"/>
      <c r="AW298" s="201"/>
      <c r="AX298" s="201"/>
      <c r="AY298" s="201"/>
      <c r="AZ298" s="201"/>
      <c r="BA298" s="201"/>
      <c r="BB298" s="201"/>
      <c r="BC298" s="201"/>
      <c r="BD298" s="201"/>
      <c r="BE298" s="201"/>
      <c r="BF298" s="201"/>
      <c r="BG298" s="201"/>
      <c r="BH298" s="2"/>
      <c r="BI298" s="2"/>
      <c r="BJ298" s="2"/>
      <c r="BK298" s="2"/>
      <c r="BL298" s="2"/>
      <c r="BM298" s="2"/>
    </row>
    <row r="299" spans="1:65" ht="15">
      <c r="A299" s="201"/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201"/>
      <c r="AB299" s="201"/>
      <c r="AC299" s="201"/>
      <c r="AD299" s="201"/>
      <c r="AE299" s="201"/>
      <c r="AF299" s="201"/>
      <c r="AG299" s="201"/>
      <c r="AH299" s="201"/>
      <c r="AI299" s="201"/>
      <c r="AJ299" s="201"/>
      <c r="AK299" s="201"/>
      <c r="AL299" s="201"/>
      <c r="AM299" s="201"/>
      <c r="AN299" s="201"/>
      <c r="AO299" s="201"/>
      <c r="AP299" s="201"/>
      <c r="AQ299" s="201"/>
      <c r="AR299" s="201"/>
      <c r="AS299" s="201"/>
      <c r="AT299" s="201"/>
      <c r="AU299" s="201"/>
      <c r="AV299" s="201"/>
      <c r="AW299" s="201"/>
      <c r="AX299" s="201"/>
      <c r="AY299" s="201"/>
      <c r="AZ299" s="201"/>
      <c r="BA299" s="201"/>
      <c r="BB299" s="201"/>
      <c r="BC299" s="201"/>
      <c r="BD299" s="201"/>
      <c r="BE299" s="201"/>
      <c r="BF299" s="201"/>
      <c r="BG299" s="201"/>
      <c r="BH299" s="2"/>
      <c r="BI299" s="2"/>
      <c r="BJ299" s="2"/>
      <c r="BK299" s="2"/>
      <c r="BL299" s="2"/>
      <c r="BM299" s="2"/>
    </row>
    <row r="300" spans="1:65" ht="15">
      <c r="A300" s="201"/>
      <c r="B300" s="201"/>
      <c r="C300" s="201"/>
      <c r="D300" s="201"/>
      <c r="E300" s="201"/>
      <c r="F300" s="201"/>
      <c r="G300" s="201"/>
      <c r="H300" s="201"/>
      <c r="I300" s="201"/>
      <c r="J300" s="201"/>
      <c r="K300" s="201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201"/>
      <c r="AB300" s="201"/>
      <c r="AC300" s="201"/>
      <c r="AD300" s="201"/>
      <c r="AE300" s="201"/>
      <c r="AF300" s="201"/>
      <c r="AG300" s="201"/>
      <c r="AH300" s="201"/>
      <c r="AI300" s="201"/>
      <c r="AJ300" s="201"/>
      <c r="AK300" s="201"/>
      <c r="AL300" s="201"/>
      <c r="AM300" s="201"/>
      <c r="AN300" s="201"/>
      <c r="AO300" s="201"/>
      <c r="AP300" s="201"/>
      <c r="AQ300" s="201"/>
      <c r="AR300" s="201"/>
      <c r="AS300" s="201"/>
      <c r="AT300" s="201"/>
      <c r="AU300" s="201"/>
      <c r="AV300" s="201"/>
      <c r="AW300" s="201"/>
      <c r="AX300" s="201"/>
      <c r="AY300" s="201"/>
      <c r="AZ300" s="201"/>
      <c r="BA300" s="201"/>
      <c r="BB300" s="201"/>
      <c r="BC300" s="201"/>
      <c r="BD300" s="201"/>
      <c r="BE300" s="201"/>
      <c r="BF300" s="201"/>
      <c r="BG300" s="201"/>
      <c r="BH300" s="2"/>
      <c r="BI300" s="2"/>
      <c r="BJ300" s="2"/>
      <c r="BK300" s="2"/>
      <c r="BL300" s="2"/>
      <c r="BM300" s="2"/>
    </row>
    <row r="301" spans="1:65" ht="15">
      <c r="A301" s="201"/>
      <c r="B301" s="201"/>
      <c r="C301" s="201"/>
      <c r="D301" s="201"/>
      <c r="E301" s="201"/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201"/>
      <c r="AB301" s="201"/>
      <c r="AC301" s="201"/>
      <c r="AD301" s="201"/>
      <c r="AE301" s="201"/>
      <c r="AF301" s="201"/>
      <c r="AG301" s="201"/>
      <c r="AH301" s="201"/>
      <c r="AI301" s="201"/>
      <c r="AJ301" s="201"/>
      <c r="AK301" s="201"/>
      <c r="AL301" s="201"/>
      <c r="AM301" s="201"/>
      <c r="AN301" s="201"/>
      <c r="AO301" s="201"/>
      <c r="AP301" s="201"/>
      <c r="AQ301" s="201"/>
      <c r="AR301" s="201"/>
      <c r="AS301" s="201"/>
      <c r="AT301" s="201"/>
      <c r="AU301" s="201"/>
      <c r="AV301" s="201"/>
      <c r="AW301" s="201"/>
      <c r="AX301" s="201"/>
      <c r="AY301" s="201"/>
      <c r="AZ301" s="201"/>
      <c r="BA301" s="201"/>
      <c r="BB301" s="201"/>
      <c r="BC301" s="201"/>
      <c r="BD301" s="201"/>
      <c r="BE301" s="201"/>
      <c r="BF301" s="201"/>
      <c r="BG301" s="201"/>
      <c r="BH301" s="2"/>
      <c r="BI301" s="2"/>
      <c r="BJ301" s="2"/>
      <c r="BK301" s="2"/>
      <c r="BL301" s="2"/>
      <c r="BM301" s="2"/>
    </row>
    <row r="302" spans="1:65" ht="15">
      <c r="A302" s="201"/>
      <c r="B302" s="201"/>
      <c r="C302" s="201"/>
      <c r="D302" s="201"/>
      <c r="E302" s="201"/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1"/>
      <c r="AB302" s="201"/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201"/>
      <c r="AT302" s="201"/>
      <c r="AU302" s="201"/>
      <c r="AV302" s="201"/>
      <c r="AW302" s="201"/>
      <c r="AX302" s="201"/>
      <c r="AY302" s="201"/>
      <c r="AZ302" s="201"/>
      <c r="BA302" s="201"/>
      <c r="BB302" s="201"/>
      <c r="BC302" s="201"/>
      <c r="BD302" s="201"/>
      <c r="BE302" s="201"/>
      <c r="BF302" s="201"/>
      <c r="BG302" s="201"/>
      <c r="BH302" s="2"/>
      <c r="BI302" s="2"/>
      <c r="BJ302" s="2"/>
      <c r="BK302" s="2"/>
      <c r="BL302" s="2"/>
      <c r="BM302" s="2"/>
    </row>
    <row r="303" spans="1:65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</row>
    <row r="304" spans="1:65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</row>
    <row r="305" spans="1:65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</row>
    <row r="306" spans="1:65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</row>
    <row r="307" spans="1:65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</row>
    <row r="308" spans="1:65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</row>
    <row r="309" spans="1:65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</row>
    <row r="310" spans="1:65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</row>
    <row r="311" spans="1:65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</row>
    <row r="312" spans="1:65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</row>
    <row r="313" spans="1:65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</row>
    <row r="314" spans="1:65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</row>
    <row r="315" spans="1:65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</row>
    <row r="316" spans="1:65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</row>
    <row r="317" spans="1:65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</row>
    <row r="318" spans="1:65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</row>
    <row r="319" spans="1:65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</row>
    <row r="320" spans="1:65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</row>
    <row r="321" spans="1:65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</row>
    <row r="322" spans="1:65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</row>
    <row r="323" spans="1:65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</row>
    <row r="324" spans="1:65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</row>
    <row r="325" spans="1:65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</row>
    <row r="326" spans="1:65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</row>
    <row r="327" spans="1:65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</row>
    <row r="328" spans="1:65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</row>
    <row r="329" spans="1:65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</row>
    <row r="330" spans="1:65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</row>
    <row r="331" spans="1:65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</row>
    <row r="332" spans="1:65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</row>
    <row r="333" spans="1:65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</row>
    <row r="334" spans="1:65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</row>
    <row r="335" spans="1:65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</row>
    <row r="336" spans="1:65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</row>
    <row r="337" spans="1:65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</row>
    <row r="338" spans="1:65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</row>
    <row r="339" spans="1:65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</row>
    <row r="340" spans="1:65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</row>
    <row r="341" spans="1:65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</row>
    <row r="342" spans="1:65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</row>
    <row r="343" spans="1:65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</row>
    <row r="344" spans="1:65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</row>
    <row r="345" spans="1:65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</row>
    <row r="346" spans="1:65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</row>
    <row r="347" spans="1:65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</row>
    <row r="348" spans="1:65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</row>
    <row r="349" spans="1:65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</row>
    <row r="350" spans="1:65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</row>
    <row r="351" spans="1:65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</row>
    <row r="352" spans="1:65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</row>
    <row r="353" spans="1:65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</row>
    <row r="354" spans="1:65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</row>
    <row r="355" spans="1:65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</row>
    <row r="356" spans="1:65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</row>
    <row r="357" spans="1:65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</row>
    <row r="358" spans="1:65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</row>
    <row r="359" spans="1:65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</row>
    <row r="360" spans="1:65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</row>
    <row r="361" spans="1:65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</row>
    <row r="362" spans="1:65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</row>
    <row r="363" spans="1:65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</row>
    <row r="364" spans="1:65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</row>
    <row r="365" spans="1:65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</row>
    <row r="366" spans="1:65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</row>
    <row r="367" spans="1:65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</row>
    <row r="368" spans="1:65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</row>
    <row r="369" spans="1:65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</row>
    <row r="370" spans="1:65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</row>
    <row r="371" spans="1:65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</row>
    <row r="372" spans="1:65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</row>
    <row r="373" spans="1:65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</row>
    <row r="374" spans="1:65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</row>
    <row r="375" spans="1:65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</row>
    <row r="376" spans="1:65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</row>
    <row r="377" spans="1:65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</row>
    <row r="378" spans="1:65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</row>
    <row r="379" spans="1:65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</row>
    <row r="380" spans="1:65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</row>
    <row r="381" spans="1:65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</row>
    <row r="382" spans="1:65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</row>
    <row r="383" spans="1:65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</row>
    <row r="384" spans="1:65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</row>
    <row r="385" spans="1:65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</row>
    <row r="386" spans="1:65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</row>
    <row r="387" spans="1:65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</row>
    <row r="388" spans="1:65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</row>
    <row r="389" spans="1:65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</row>
    <row r="390" spans="1:65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</row>
    <row r="391" spans="1:65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</row>
    <row r="392" spans="1:65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</row>
    <row r="393" spans="1:65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</row>
    <row r="394" spans="1:65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</row>
    <row r="395" spans="1:65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</row>
    <row r="396" spans="1:65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</row>
    <row r="397" spans="1:65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</row>
    <row r="398" spans="1:65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</row>
    <row r="399" spans="1:65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</row>
    <row r="400" spans="1:65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</row>
    <row r="401" spans="1:65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</row>
    <row r="402" spans="1:65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</row>
    <row r="403" spans="1:65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</row>
    <row r="404" spans="1:65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</row>
    <row r="405" spans="1:65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</row>
    <row r="406" spans="1:65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</row>
    <row r="407" spans="1:65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</row>
    <row r="408" spans="1:65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</row>
    <row r="409" spans="1:65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</row>
    <row r="410" spans="1:65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</row>
    <row r="411" spans="1:65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</row>
    <row r="412" spans="1:65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</row>
    <row r="413" spans="1:65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</row>
    <row r="414" spans="1:65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</row>
    <row r="415" spans="1:65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</row>
    <row r="416" spans="1:65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</row>
    <row r="417" spans="1:65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</row>
    <row r="418" spans="1:65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</row>
    <row r="419" spans="1:65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</row>
    <row r="420" spans="1:65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</row>
    <row r="421" spans="1:65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</row>
    <row r="422" spans="1:65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</row>
    <row r="423" spans="1:65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</row>
    <row r="424" spans="1:65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</row>
    <row r="425" spans="1:65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</row>
    <row r="426" spans="1:65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</row>
    <row r="427" spans="1:65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</row>
    <row r="428" spans="1:65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</row>
    <row r="429" spans="1:65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</row>
    <row r="430" spans="1:65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</row>
    <row r="431" spans="1:65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</row>
    <row r="432" spans="1:65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</row>
    <row r="433" spans="1:65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</row>
    <row r="434" spans="1:65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</row>
    <row r="435" spans="1:65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</row>
    <row r="436" spans="1:65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</row>
    <row r="437" spans="1:65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</row>
    <row r="438" spans="1:65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</row>
    <row r="439" spans="1:65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</row>
    <row r="440" spans="1:65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</row>
    <row r="441" spans="1:65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</row>
    <row r="442" spans="1:65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</row>
    <row r="443" spans="1:65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</row>
    <row r="444" spans="1:65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</row>
    <row r="445" spans="1:65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</row>
    <row r="446" spans="1:65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</row>
    <row r="447" spans="1:65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</row>
    <row r="448" spans="1:65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</row>
    <row r="449" spans="1:65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</row>
    <row r="450" spans="1:65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</row>
    <row r="451" spans="1:65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</row>
    <row r="452" spans="1:65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</row>
    <row r="453" spans="1:65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</row>
    <row r="454" spans="1:65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</row>
    <row r="455" spans="1:65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</row>
    <row r="456" spans="1:65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</row>
    <row r="457" spans="1:65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</row>
    <row r="458" spans="1:65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</row>
    <row r="459" spans="1:65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</row>
  </sheetData>
  <mergeCells count="104">
    <mergeCell ref="T229:V229"/>
    <mergeCell ref="AJ229:AL229"/>
    <mergeCell ref="AM229:AQ229"/>
    <mergeCell ref="AR229:AV229"/>
    <mergeCell ref="A228:C228"/>
    <mergeCell ref="D228:H228"/>
    <mergeCell ref="I228:M228"/>
    <mergeCell ref="O228:Q228"/>
    <mergeCell ref="R228:V228"/>
    <mergeCell ref="W228:AA228"/>
    <mergeCell ref="AO183:AP183"/>
    <mergeCell ref="T189:V189"/>
    <mergeCell ref="A192:A193"/>
    <mergeCell ref="B192:M192"/>
    <mergeCell ref="O192:O193"/>
    <mergeCell ref="P192:AA192"/>
    <mergeCell ref="AJ193:AJ194"/>
    <mergeCell ref="AK193:AV193"/>
    <mergeCell ref="AB181:AD181"/>
    <mergeCell ref="AE181:AI181"/>
    <mergeCell ref="AJ181:AL181"/>
    <mergeCell ref="AM181:AQ181"/>
    <mergeCell ref="AR181:AV181"/>
    <mergeCell ref="G182:H182"/>
    <mergeCell ref="T182:V182"/>
    <mergeCell ref="AN182:AQ182"/>
    <mergeCell ref="A181:C181"/>
    <mergeCell ref="D181:H181"/>
    <mergeCell ref="I181:M181"/>
    <mergeCell ref="O181:Q181"/>
    <mergeCell ref="R181:V181"/>
    <mergeCell ref="W181:AA181"/>
    <mergeCell ref="A145:A146"/>
    <mergeCell ref="B145:M145"/>
    <mergeCell ref="O145:O146"/>
    <mergeCell ref="P145:AA145"/>
    <mergeCell ref="AJ145:AJ146"/>
    <mergeCell ref="AK145:AV145"/>
    <mergeCell ref="AJ134:AN134"/>
    <mergeCell ref="AP134:AR134"/>
    <mergeCell ref="AS134:AW134"/>
    <mergeCell ref="AX134:BB134"/>
    <mergeCell ref="AU135:AW135"/>
    <mergeCell ref="AB142:AC142"/>
    <mergeCell ref="AP98:AP99"/>
    <mergeCell ref="AQ98:BB98"/>
    <mergeCell ref="A134:C134"/>
    <mergeCell ref="D134:H134"/>
    <mergeCell ref="I134:M134"/>
    <mergeCell ref="O134:Q134"/>
    <mergeCell ref="R134:V134"/>
    <mergeCell ref="W134:AA134"/>
    <mergeCell ref="AB134:AD134"/>
    <mergeCell ref="AE134:AI134"/>
    <mergeCell ref="A98:A99"/>
    <mergeCell ref="B98:M98"/>
    <mergeCell ref="O98:O99"/>
    <mergeCell ref="P98:AA98"/>
    <mergeCell ref="AB98:AB99"/>
    <mergeCell ref="AC98:AN98"/>
    <mergeCell ref="AJ87:AN87"/>
    <mergeCell ref="AP87:AR87"/>
    <mergeCell ref="AS87:AW87"/>
    <mergeCell ref="AX87:BB87"/>
    <mergeCell ref="R88:V88"/>
    <mergeCell ref="AH88:AI88"/>
    <mergeCell ref="AP51:AP52"/>
    <mergeCell ref="AQ51:BB51"/>
    <mergeCell ref="A87:C87"/>
    <mergeCell ref="D87:H87"/>
    <mergeCell ref="I87:M87"/>
    <mergeCell ref="O87:Q87"/>
    <mergeCell ref="R87:V87"/>
    <mergeCell ref="W87:AA87"/>
    <mergeCell ref="AB87:AD87"/>
    <mergeCell ref="AE87:AI87"/>
    <mergeCell ref="A51:A52"/>
    <mergeCell ref="B51:M51"/>
    <mergeCell ref="O51:O52"/>
    <mergeCell ref="P51:AA51"/>
    <mergeCell ref="AB51:AB52"/>
    <mergeCell ref="AC51:AN51"/>
    <mergeCell ref="AS40:AW40"/>
    <mergeCell ref="AX40:BB40"/>
    <mergeCell ref="I41:M41"/>
    <mergeCell ref="AF41:AI41"/>
    <mergeCell ref="D43:H43"/>
    <mergeCell ref="AB48:AC48"/>
    <mergeCell ref="AP4:AP5"/>
    <mergeCell ref="AQ4:BB4"/>
    <mergeCell ref="A40:C40"/>
    <mergeCell ref="O40:Q40"/>
    <mergeCell ref="R40:V40"/>
    <mergeCell ref="W40:AA40"/>
    <mergeCell ref="AB40:AD40"/>
    <mergeCell ref="AE40:AI40"/>
    <mergeCell ref="AJ40:AN40"/>
    <mergeCell ref="AP40:AR40"/>
    <mergeCell ref="A4:A5"/>
    <mergeCell ref="B4:M4"/>
    <mergeCell ref="O4:O5"/>
    <mergeCell ref="P4:AA4"/>
    <mergeCell ref="AB4:AB5"/>
    <mergeCell ref="AC4:AN4"/>
  </mergeCells>
  <printOptions horizontalCentered="1"/>
  <pageMargins left="0.62519685039370121" right="0.56259842519684999" top="1.0708661417322831" bottom="0.46377952755905599" header="0.51929133858267706" footer="0.231889763779528"/>
  <pageSetup paperSize="9" scale="59" fitToWidth="0" fitToHeight="0" orientation="portrait" r:id="rId1"/>
  <headerFooter alignWithMargins="0"/>
  <rowBreaks count="4" manualBreakCount="4">
    <brk id="47" man="1"/>
    <brk id="94" man="1"/>
    <brk id="141" man="1"/>
    <brk id="188" man="1"/>
  </rowBreaks>
  <colBreaks count="1" manualBreakCount="1">
    <brk id="2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8"/>
  <sheetViews>
    <sheetView tabSelected="1" view="pageBreakPreview" topLeftCell="A82" zoomScale="60" zoomScaleNormal="100" workbookViewId="0">
      <selection activeCell="AJ59" sqref="AJ59"/>
    </sheetView>
  </sheetViews>
  <sheetFormatPr defaultRowHeight="15"/>
  <cols>
    <col min="1" max="40" width="5" style="2" customWidth="1"/>
    <col min="41" max="41" width="3.5" style="2" customWidth="1"/>
    <col min="42" max="54" width="5" style="2" customWidth="1"/>
    <col min="55" max="57" width="8.5" style="2" customWidth="1"/>
    <col min="58" max="69" width="8.5" customWidth="1"/>
    <col min="70" max="70" width="8.875" customWidth="1"/>
  </cols>
  <sheetData>
    <row r="1" spans="1:69" ht="16.7" customHeight="1">
      <c r="A1" s="392" t="s">
        <v>441</v>
      </c>
      <c r="B1" s="392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2" t="s">
        <v>442</v>
      </c>
      <c r="AC1" s="392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201"/>
      <c r="BD1" s="201"/>
      <c r="BE1" s="20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6.7" customHeight="1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201"/>
      <c r="BD2" s="201"/>
      <c r="BE2" s="201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6.7" customHeight="1">
      <c r="A3" s="393" t="s">
        <v>443</v>
      </c>
      <c r="B3" s="393"/>
      <c r="C3" s="393"/>
      <c r="D3" s="393"/>
      <c r="E3" s="393"/>
      <c r="F3" s="393"/>
      <c r="G3" s="393"/>
      <c r="H3" s="393"/>
      <c r="I3" s="393"/>
      <c r="J3" s="393"/>
      <c r="K3" s="394" t="s">
        <v>444</v>
      </c>
      <c r="L3" s="393"/>
      <c r="M3" s="393"/>
      <c r="N3" s="393"/>
      <c r="O3" s="393" t="s">
        <v>445</v>
      </c>
      <c r="P3" s="393"/>
      <c r="Q3" s="393"/>
      <c r="R3" s="393"/>
      <c r="S3" s="393"/>
      <c r="T3" s="393"/>
      <c r="U3" s="393"/>
      <c r="V3" s="393"/>
      <c r="W3" s="393"/>
      <c r="X3" s="393"/>
      <c r="Y3" s="394" t="s">
        <v>446</v>
      </c>
      <c r="Z3" s="393"/>
      <c r="AA3" s="393"/>
      <c r="AB3" s="393" t="s">
        <v>447</v>
      </c>
      <c r="AC3" s="393"/>
      <c r="AD3" s="393"/>
      <c r="AE3" s="393"/>
      <c r="AF3" s="393"/>
      <c r="AG3" s="393"/>
      <c r="AH3" s="393"/>
      <c r="AI3" s="393"/>
      <c r="AJ3" s="393"/>
      <c r="AK3" s="393"/>
      <c r="AL3" s="394" t="s">
        <v>448</v>
      </c>
      <c r="AM3" s="393"/>
      <c r="AN3" s="393"/>
      <c r="AO3" s="393"/>
      <c r="AP3" s="393" t="s">
        <v>449</v>
      </c>
      <c r="AQ3" s="393"/>
      <c r="AR3" s="393"/>
      <c r="AS3" s="393"/>
      <c r="AT3" s="393"/>
      <c r="AU3" s="393"/>
      <c r="AV3" s="393"/>
      <c r="AW3" s="393"/>
      <c r="AX3" s="393"/>
      <c r="AY3" s="394" t="s">
        <v>450</v>
      </c>
      <c r="AZ3" s="393"/>
      <c r="BA3" s="393"/>
      <c r="BB3" s="393"/>
      <c r="BE3" s="20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69" ht="15.6" customHeight="1">
      <c r="A4" s="395" t="s">
        <v>348</v>
      </c>
      <c r="B4" s="396" t="s">
        <v>349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3"/>
      <c r="O4" s="395" t="s">
        <v>350</v>
      </c>
      <c r="P4" s="396" t="s">
        <v>349</v>
      </c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5" t="s">
        <v>348</v>
      </c>
      <c r="AC4" s="396" t="s">
        <v>349</v>
      </c>
      <c r="AD4" s="396"/>
      <c r="AE4" s="396"/>
      <c r="AF4" s="396"/>
      <c r="AG4" s="396"/>
      <c r="AH4" s="396"/>
      <c r="AI4" s="396"/>
      <c r="AJ4" s="396"/>
      <c r="AK4" s="396"/>
      <c r="AL4" s="396"/>
      <c r="AM4" s="396"/>
      <c r="AN4" s="396"/>
      <c r="AO4" s="393"/>
      <c r="AP4" s="395" t="s">
        <v>350</v>
      </c>
      <c r="AQ4" s="396" t="s">
        <v>349</v>
      </c>
      <c r="AR4" s="396"/>
      <c r="AS4" s="396"/>
      <c r="AT4" s="396"/>
      <c r="AU4" s="396"/>
      <c r="AV4" s="396"/>
      <c r="AW4" s="396"/>
      <c r="AX4" s="396"/>
      <c r="AY4" s="396"/>
      <c r="AZ4" s="396"/>
      <c r="BA4" s="396"/>
      <c r="BB4" s="396"/>
      <c r="BE4" s="201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5.6" customHeight="1">
      <c r="A5" s="395"/>
      <c r="B5" s="397">
        <v>1</v>
      </c>
      <c r="C5" s="397">
        <v>2</v>
      </c>
      <c r="D5" s="397">
        <v>3</v>
      </c>
      <c r="E5" s="397">
        <v>4</v>
      </c>
      <c r="F5" s="397">
        <v>5</v>
      </c>
      <c r="G5" s="397">
        <v>6</v>
      </c>
      <c r="H5" s="397">
        <v>7</v>
      </c>
      <c r="I5" s="397">
        <v>8</v>
      </c>
      <c r="J5" s="397">
        <v>9</v>
      </c>
      <c r="K5" s="397">
        <v>10</v>
      </c>
      <c r="L5" s="397">
        <v>11</v>
      </c>
      <c r="M5" s="397">
        <v>12</v>
      </c>
      <c r="N5" s="393"/>
      <c r="O5" s="395"/>
      <c r="P5" s="397">
        <v>1</v>
      </c>
      <c r="Q5" s="397">
        <v>2</v>
      </c>
      <c r="R5" s="397">
        <v>3</v>
      </c>
      <c r="S5" s="397">
        <v>4</v>
      </c>
      <c r="T5" s="397">
        <v>5</v>
      </c>
      <c r="U5" s="397">
        <v>6</v>
      </c>
      <c r="V5" s="397">
        <v>7</v>
      </c>
      <c r="W5" s="397">
        <v>8</v>
      </c>
      <c r="X5" s="397">
        <v>9</v>
      </c>
      <c r="Y5" s="397">
        <v>10</v>
      </c>
      <c r="Z5" s="397">
        <v>11</v>
      </c>
      <c r="AA5" s="397">
        <v>12</v>
      </c>
      <c r="AB5" s="395"/>
      <c r="AC5" s="397">
        <v>1</v>
      </c>
      <c r="AD5" s="397">
        <v>2</v>
      </c>
      <c r="AE5" s="397">
        <v>3</v>
      </c>
      <c r="AF5" s="397">
        <v>4</v>
      </c>
      <c r="AG5" s="397">
        <v>5</v>
      </c>
      <c r="AH5" s="397">
        <v>6</v>
      </c>
      <c r="AI5" s="397">
        <v>7</v>
      </c>
      <c r="AJ5" s="397">
        <v>8</v>
      </c>
      <c r="AK5" s="397">
        <v>9</v>
      </c>
      <c r="AL5" s="397">
        <v>10</v>
      </c>
      <c r="AM5" s="397">
        <v>11</v>
      </c>
      <c r="AN5" s="397">
        <v>12</v>
      </c>
      <c r="AO5" s="393"/>
      <c r="AP5" s="395"/>
      <c r="AQ5" s="397">
        <v>1</v>
      </c>
      <c r="AR5" s="397">
        <v>2</v>
      </c>
      <c r="AS5" s="397">
        <v>3</v>
      </c>
      <c r="AT5" s="397">
        <v>4</v>
      </c>
      <c r="AU5" s="397">
        <v>5</v>
      </c>
      <c r="AV5" s="397">
        <v>6</v>
      </c>
      <c r="AW5" s="397">
        <v>7</v>
      </c>
      <c r="AX5" s="397">
        <v>8</v>
      </c>
      <c r="AY5" s="397">
        <v>9</v>
      </c>
      <c r="AZ5" s="397">
        <v>10</v>
      </c>
      <c r="BA5" s="397">
        <v>11</v>
      </c>
      <c r="BB5" s="397">
        <v>12</v>
      </c>
      <c r="BE5" s="201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5.6" customHeight="1">
      <c r="A6" s="398">
        <v>1</v>
      </c>
      <c r="B6" s="399">
        <v>0.85250000000000103</v>
      </c>
      <c r="C6" s="400">
        <v>0.85291666666666699</v>
      </c>
      <c r="D6" s="400">
        <v>0.85625000000000095</v>
      </c>
      <c r="E6" s="400">
        <v>0.82958333333333401</v>
      </c>
      <c r="F6" s="400">
        <v>0.89083333333333403</v>
      </c>
      <c r="G6" s="400">
        <v>0.82041666666666702</v>
      </c>
      <c r="H6" s="400">
        <v>0.73000000000000098</v>
      </c>
      <c r="I6" s="400">
        <v>0.954362500000001</v>
      </c>
      <c r="J6" s="400">
        <v>0.89416083333333396</v>
      </c>
      <c r="K6" s="400">
        <v>0.968344166666668</v>
      </c>
      <c r="L6" s="400">
        <v>0.90596083333333399</v>
      </c>
      <c r="M6" s="401">
        <v>0.87958333333333505</v>
      </c>
      <c r="N6" s="393"/>
      <c r="O6" s="398">
        <v>1</v>
      </c>
      <c r="P6" s="399">
        <v>1.0662499999999999</v>
      </c>
      <c r="Q6" s="400">
        <v>1.01125</v>
      </c>
      <c r="R6" s="400">
        <v>1.05958333333333</v>
      </c>
      <c r="S6" s="400">
        <v>1.01875</v>
      </c>
      <c r="T6" s="400">
        <v>1.0320833333333299</v>
      </c>
      <c r="U6" s="400">
        <v>1.08083333333333</v>
      </c>
      <c r="V6" s="400">
        <v>0.98458333333333303</v>
      </c>
      <c r="W6" s="400">
        <v>1.1398808333333299</v>
      </c>
      <c r="X6" s="400">
        <v>1.1892175</v>
      </c>
      <c r="Y6" s="400">
        <v>1.2417020833333301</v>
      </c>
      <c r="Z6" s="400">
        <v>1.17525541666667</v>
      </c>
      <c r="AA6" s="401">
        <v>1.1783333333333299</v>
      </c>
      <c r="AB6" s="398">
        <v>1</v>
      </c>
      <c r="AC6" s="399">
        <v>1.1908333333333301</v>
      </c>
      <c r="AD6" s="400">
        <v>1.4854166666666699</v>
      </c>
      <c r="AE6" s="400">
        <v>1.23458333333333</v>
      </c>
      <c r="AF6" s="400">
        <v>1.2466666666666699</v>
      </c>
      <c r="AG6" s="400">
        <v>1.35</v>
      </c>
      <c r="AH6" s="400">
        <v>1.3687499999999999</v>
      </c>
      <c r="AI6" s="400">
        <v>1.1895833333333301</v>
      </c>
      <c r="AJ6" s="400">
        <v>2.3513195833333298</v>
      </c>
      <c r="AK6" s="400">
        <v>3.1101716666666701</v>
      </c>
      <c r="AL6" s="400">
        <v>3.2615829166666699</v>
      </c>
      <c r="AM6" s="400">
        <v>3.1215829166666702</v>
      </c>
      <c r="AN6" s="401">
        <v>3.1</v>
      </c>
      <c r="AO6" s="393"/>
      <c r="AP6" s="398">
        <v>1</v>
      </c>
      <c r="AQ6" s="399">
        <v>0.54666666666666697</v>
      </c>
      <c r="AR6" s="400">
        <v>0.85</v>
      </c>
      <c r="AS6" s="400">
        <v>0.67583333333333295</v>
      </c>
      <c r="AT6" s="400">
        <v>0.569583333333333</v>
      </c>
      <c r="AU6" s="400">
        <v>0.663333333333333</v>
      </c>
      <c r="AV6" s="400">
        <v>0.71125000000000005</v>
      </c>
      <c r="AW6" s="400">
        <v>0.53916666666666702</v>
      </c>
      <c r="AX6" s="400">
        <v>1.0358162500000001</v>
      </c>
      <c r="AY6" s="400">
        <v>0.79795499999999997</v>
      </c>
      <c r="AZ6" s="400">
        <v>0.83834249999999999</v>
      </c>
      <c r="BA6" s="400">
        <v>0.67926166666666699</v>
      </c>
      <c r="BB6" s="401">
        <v>0.71499999999999997</v>
      </c>
      <c r="BE6" s="20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5.6" customHeight="1">
      <c r="A7" s="402">
        <v>2</v>
      </c>
      <c r="B7" s="403">
        <v>0.85041666666666804</v>
      </c>
      <c r="C7" s="404">
        <v>0.86541666666666694</v>
      </c>
      <c r="D7" s="404">
        <v>0.86000000000000099</v>
      </c>
      <c r="E7" s="404">
        <v>0.83208333333333395</v>
      </c>
      <c r="F7" s="404">
        <v>0.90125000000000099</v>
      </c>
      <c r="G7" s="404">
        <v>0.82416666666666705</v>
      </c>
      <c r="H7" s="404">
        <v>0.72338625000000101</v>
      </c>
      <c r="I7" s="404">
        <v>0.96609250000000102</v>
      </c>
      <c r="J7" s="404">
        <v>0.90044166666666703</v>
      </c>
      <c r="K7" s="404">
        <v>0.96489750000000096</v>
      </c>
      <c r="L7" s="404">
        <v>0.89550208333333403</v>
      </c>
      <c r="M7" s="405">
        <v>0.875000000000001</v>
      </c>
      <c r="N7" s="393"/>
      <c r="O7" s="402">
        <v>2</v>
      </c>
      <c r="P7" s="403">
        <v>1.05</v>
      </c>
      <c r="Q7" s="404">
        <v>1.0204166666666701</v>
      </c>
      <c r="R7" s="404">
        <v>1.0558333333333301</v>
      </c>
      <c r="S7" s="404">
        <v>1.02291666666667</v>
      </c>
      <c r="T7" s="404">
        <v>1.0829166666666701</v>
      </c>
      <c r="U7" s="404">
        <v>1.0845833333333299</v>
      </c>
      <c r="V7" s="404">
        <v>0.98390208333333296</v>
      </c>
      <c r="W7" s="404">
        <v>1.1709337500000001</v>
      </c>
      <c r="X7" s="404">
        <v>1.18628666666667</v>
      </c>
      <c r="Y7" s="404">
        <v>1.2293416666666701</v>
      </c>
      <c r="Z7" s="404">
        <v>1.13351</v>
      </c>
      <c r="AA7" s="405">
        <v>1.17</v>
      </c>
      <c r="AB7" s="402">
        <v>2</v>
      </c>
      <c r="AC7" s="403">
        <v>1.2020833333333301</v>
      </c>
      <c r="AD7" s="404">
        <v>1.5066666666666699</v>
      </c>
      <c r="AE7" s="404">
        <v>1.2395833333333299</v>
      </c>
      <c r="AF7" s="404">
        <v>1.25875</v>
      </c>
      <c r="AG7" s="404">
        <v>1.35</v>
      </c>
      <c r="AH7" s="404">
        <v>1.36958333333333</v>
      </c>
      <c r="AI7" s="404">
        <v>1.1204166666666699</v>
      </c>
      <c r="AJ7" s="404">
        <v>2.4221441666666701</v>
      </c>
      <c r="AK7" s="404">
        <v>3.1077779166666701</v>
      </c>
      <c r="AL7" s="404">
        <v>3.2676487500000002</v>
      </c>
      <c r="AM7" s="404">
        <v>3.1161387500000002</v>
      </c>
      <c r="AN7" s="405">
        <v>3.1</v>
      </c>
      <c r="AO7" s="406"/>
      <c r="AP7" s="402">
        <v>2</v>
      </c>
      <c r="AQ7" s="403">
        <v>0.55249999999999999</v>
      </c>
      <c r="AR7" s="404">
        <v>0.84958333333333302</v>
      </c>
      <c r="AS7" s="404">
        <v>0.68</v>
      </c>
      <c r="AT7" s="404">
        <v>0.57791666666666697</v>
      </c>
      <c r="AU7" s="404">
        <v>0.64041666666666697</v>
      </c>
      <c r="AV7" s="404">
        <v>0.72</v>
      </c>
      <c r="AW7" s="404">
        <v>0.51527999999999996</v>
      </c>
      <c r="AX7" s="404">
        <v>1.0504662499999999</v>
      </c>
      <c r="AY7" s="404">
        <v>0.80329666666666699</v>
      </c>
      <c r="AZ7" s="404">
        <v>0.84009458333333298</v>
      </c>
      <c r="BA7" s="404">
        <v>0.68093999999999999</v>
      </c>
      <c r="BB7" s="405">
        <v>0.72124999999999995</v>
      </c>
      <c r="BE7" s="201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5.6" customHeight="1">
      <c r="A8" s="402">
        <v>3</v>
      </c>
      <c r="B8" s="403">
        <v>0.84916666666666796</v>
      </c>
      <c r="C8" s="404">
        <v>0.87541666666666795</v>
      </c>
      <c r="D8" s="404">
        <v>0.86166666666666702</v>
      </c>
      <c r="E8" s="404">
        <v>0.82166666666666699</v>
      </c>
      <c r="F8" s="404">
        <v>0.89333333333333398</v>
      </c>
      <c r="G8" s="404">
        <v>0.82583333333333397</v>
      </c>
      <c r="H8" s="404">
        <v>0.71253500000000003</v>
      </c>
      <c r="I8" s="404">
        <v>0.96567291666666699</v>
      </c>
      <c r="J8" s="404">
        <v>0.90645541666666696</v>
      </c>
      <c r="K8" s="404">
        <v>0.96305333333333398</v>
      </c>
      <c r="L8" s="404">
        <v>0.88889500000000099</v>
      </c>
      <c r="M8" s="405">
        <v>0.89708333333333401</v>
      </c>
      <c r="N8" s="393"/>
      <c r="O8" s="402">
        <v>3</v>
      </c>
      <c r="P8" s="403">
        <v>1.0333333333333301</v>
      </c>
      <c r="Q8" s="404">
        <v>1.0445833333333301</v>
      </c>
      <c r="R8" s="404">
        <v>1.0575000000000001</v>
      </c>
      <c r="S8" s="404">
        <v>0.99416666666666598</v>
      </c>
      <c r="T8" s="404">
        <v>1.08958333333333</v>
      </c>
      <c r="U8" s="404">
        <v>1.0804166666666699</v>
      </c>
      <c r="V8" s="404">
        <v>0.9854425</v>
      </c>
      <c r="W8" s="404">
        <v>1.17766666666667</v>
      </c>
      <c r="X8" s="404">
        <v>1.1910350000000001</v>
      </c>
      <c r="Y8" s="404">
        <v>1.2150799999999999</v>
      </c>
      <c r="Z8" s="404">
        <v>1.0915325</v>
      </c>
      <c r="AA8" s="405">
        <v>1.16625</v>
      </c>
      <c r="AB8" s="402">
        <v>3</v>
      </c>
      <c r="AC8" s="403">
        <v>1.21291666666667</v>
      </c>
      <c r="AD8" s="404">
        <v>1.5249999999999999</v>
      </c>
      <c r="AE8" s="404">
        <v>1.24291666666667</v>
      </c>
      <c r="AF8" s="404">
        <v>1.2645833333333301</v>
      </c>
      <c r="AG8" s="404">
        <v>1.35</v>
      </c>
      <c r="AH8" s="404">
        <v>1.36333333333333</v>
      </c>
      <c r="AI8" s="404">
        <v>1.1244429166666701</v>
      </c>
      <c r="AJ8" s="404">
        <v>2.4918545833333301</v>
      </c>
      <c r="AK8" s="404">
        <v>3.1076379166666701</v>
      </c>
      <c r="AL8" s="404">
        <v>3.2728341666666698</v>
      </c>
      <c r="AM8" s="404">
        <v>3.1061545833333302</v>
      </c>
      <c r="AN8" s="405">
        <v>3.1020833333333302</v>
      </c>
      <c r="AO8" s="406"/>
      <c r="AP8" s="402">
        <v>3</v>
      </c>
      <c r="AQ8" s="403">
        <v>0.56000000000000005</v>
      </c>
      <c r="AR8" s="404">
        <v>0.84041666666666703</v>
      </c>
      <c r="AS8" s="404">
        <v>0.6825</v>
      </c>
      <c r="AT8" s="404">
        <v>0.58374999999999999</v>
      </c>
      <c r="AU8" s="404">
        <v>0.65208333333333302</v>
      </c>
      <c r="AV8" s="404">
        <v>0.72375</v>
      </c>
      <c r="AW8" s="404">
        <v>0.54145708333333298</v>
      </c>
      <c r="AX8" s="404">
        <v>1.06879875</v>
      </c>
      <c r="AY8" s="404">
        <v>0.81314750000000002</v>
      </c>
      <c r="AZ8" s="404">
        <v>0.84274125</v>
      </c>
      <c r="BA8" s="404">
        <v>0.68018875000000001</v>
      </c>
      <c r="BB8" s="405">
        <v>0.73</v>
      </c>
      <c r="BE8" s="20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5.6" customHeight="1">
      <c r="A9" s="402">
        <v>4</v>
      </c>
      <c r="B9" s="403">
        <v>0.84333333333333405</v>
      </c>
      <c r="C9" s="404">
        <v>0.87750000000000095</v>
      </c>
      <c r="D9" s="404">
        <v>0.87291666666666801</v>
      </c>
      <c r="E9" s="404">
        <v>0.84083333333333399</v>
      </c>
      <c r="F9" s="404">
        <v>0.88541666666666796</v>
      </c>
      <c r="G9" s="404">
        <v>0.83791666666666698</v>
      </c>
      <c r="H9" s="404">
        <v>0.715275833333334</v>
      </c>
      <c r="I9" s="404">
        <v>0.97027541666666695</v>
      </c>
      <c r="J9" s="404">
        <v>0.91143500000000099</v>
      </c>
      <c r="K9" s="404">
        <v>0.96417291666666805</v>
      </c>
      <c r="L9" s="404">
        <v>0.89000000000000101</v>
      </c>
      <c r="M9" s="405">
        <v>0.90750000000000097</v>
      </c>
      <c r="N9" s="393"/>
      <c r="O9" s="402">
        <v>4</v>
      </c>
      <c r="P9" s="403">
        <v>1.0075000000000001</v>
      </c>
      <c r="Q9" s="404">
        <v>1.0520833333333299</v>
      </c>
      <c r="R9" s="404">
        <v>1.08791666666667</v>
      </c>
      <c r="S9" s="404">
        <v>1.0404166666666701</v>
      </c>
      <c r="T9" s="404">
        <v>1.0645833333333301</v>
      </c>
      <c r="U9" s="404">
        <v>1.09541666666667</v>
      </c>
      <c r="V9" s="404">
        <v>0.97528375</v>
      </c>
      <c r="W9" s="404">
        <v>1.1758537499999999</v>
      </c>
      <c r="X9" s="404">
        <v>1.18198166666667</v>
      </c>
      <c r="Y9" s="404">
        <v>1.20908541666667</v>
      </c>
      <c r="Z9" s="404">
        <v>1.0870833333333301</v>
      </c>
      <c r="AA9" s="405">
        <v>1.20291666666667</v>
      </c>
      <c r="AB9" s="402">
        <v>4</v>
      </c>
      <c r="AC9" s="403">
        <v>1.2212499999999999</v>
      </c>
      <c r="AD9" s="404">
        <v>1.54</v>
      </c>
      <c r="AE9" s="404">
        <v>1.25</v>
      </c>
      <c r="AF9" s="404">
        <v>1.2787500000000001</v>
      </c>
      <c r="AG9" s="404">
        <v>1.3474999999999999</v>
      </c>
      <c r="AH9" s="404">
        <v>1.3912500000000001</v>
      </c>
      <c r="AI9" s="404">
        <v>1.1605445833333301</v>
      </c>
      <c r="AJ9" s="404">
        <v>2.5574208333333299</v>
      </c>
      <c r="AK9" s="404">
        <v>3.1085379166666698</v>
      </c>
      <c r="AL9" s="404">
        <v>3.2775604166666699</v>
      </c>
      <c r="AM9" s="404">
        <v>3.1002679166666698</v>
      </c>
      <c r="AN9" s="405">
        <v>3.1079166666666702</v>
      </c>
      <c r="AO9" s="406"/>
      <c r="AP9" s="402">
        <v>4</v>
      </c>
      <c r="AQ9" s="403">
        <v>0.5625</v>
      </c>
      <c r="AR9" s="404">
        <v>0.83708333333333296</v>
      </c>
      <c r="AS9" s="404">
        <v>0.68333333333333302</v>
      </c>
      <c r="AT9" s="404">
        <v>0.59</v>
      </c>
      <c r="AU9" s="404">
        <v>0.65541666666666698</v>
      </c>
      <c r="AV9" s="404">
        <v>0.74416666666666698</v>
      </c>
      <c r="AW9" s="404">
        <v>0.55819958333333297</v>
      </c>
      <c r="AX9" s="404">
        <v>1.08579958333333</v>
      </c>
      <c r="AY9" s="404">
        <v>0.82436666666666703</v>
      </c>
      <c r="AZ9" s="404">
        <v>0.84824999999999995</v>
      </c>
      <c r="BA9" s="404">
        <v>0.68637541666666602</v>
      </c>
      <c r="BB9" s="405">
        <v>0.72041666666666704</v>
      </c>
      <c r="BE9" s="20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5.6" customHeight="1">
      <c r="A10" s="402">
        <v>5</v>
      </c>
      <c r="B10" s="403">
        <v>0.85125000000000095</v>
      </c>
      <c r="C10" s="404">
        <v>0.86250000000000104</v>
      </c>
      <c r="D10" s="404">
        <v>0.87750000000000095</v>
      </c>
      <c r="E10" s="404">
        <v>0.84333333333333405</v>
      </c>
      <c r="F10" s="404">
        <v>0.88625000000000098</v>
      </c>
      <c r="G10" s="404">
        <v>0.83750000000000002</v>
      </c>
      <c r="H10" s="404">
        <v>0.72994999999999999</v>
      </c>
      <c r="I10" s="404">
        <v>0.97597833333333395</v>
      </c>
      <c r="J10" s="404">
        <v>0.91268000000000105</v>
      </c>
      <c r="K10" s="404">
        <v>0.971986666666667</v>
      </c>
      <c r="L10" s="404">
        <v>0.90291666666666703</v>
      </c>
      <c r="M10" s="405">
        <v>0.91125</v>
      </c>
      <c r="N10" s="393"/>
      <c r="O10" s="402">
        <v>5</v>
      </c>
      <c r="P10" s="403">
        <v>1.02</v>
      </c>
      <c r="Q10" s="404">
        <v>1.01875</v>
      </c>
      <c r="R10" s="404">
        <v>1.11208333333333</v>
      </c>
      <c r="S10" s="404">
        <v>1.04541666666667</v>
      </c>
      <c r="T10" s="404">
        <v>1.0687500000000001</v>
      </c>
      <c r="U10" s="404">
        <v>1.08833333333333</v>
      </c>
      <c r="V10" s="404">
        <v>0.98309083333333303</v>
      </c>
      <c r="W10" s="404">
        <v>1.1739458333333299</v>
      </c>
      <c r="X10" s="404">
        <v>1.1558379166666699</v>
      </c>
      <c r="Y10" s="404">
        <v>1.2234287500000001</v>
      </c>
      <c r="Z10" s="404">
        <v>1.12375</v>
      </c>
      <c r="AA10" s="405">
        <v>1.2208333333333301</v>
      </c>
      <c r="AB10" s="402">
        <v>5</v>
      </c>
      <c r="AC10" s="403">
        <v>1.23</v>
      </c>
      <c r="AD10" s="404">
        <v>1.5416666666666701</v>
      </c>
      <c r="AE10" s="404">
        <v>1.25541666666667</v>
      </c>
      <c r="AF10" s="404">
        <v>1.28291666666667</v>
      </c>
      <c r="AG10" s="404">
        <v>1.35</v>
      </c>
      <c r="AH10" s="404">
        <v>1.4541666666666699</v>
      </c>
      <c r="AI10" s="404">
        <v>1.19509</v>
      </c>
      <c r="AJ10" s="404">
        <v>2.6106683333333298</v>
      </c>
      <c r="AK10" s="404">
        <v>3.1081191666666701</v>
      </c>
      <c r="AL10" s="404">
        <v>3.2810549999999998</v>
      </c>
      <c r="AM10" s="404">
        <v>3.0995833333333298</v>
      </c>
      <c r="AN10" s="405">
        <v>3.11</v>
      </c>
      <c r="AO10" s="406"/>
      <c r="AP10" s="402">
        <v>5</v>
      </c>
      <c r="AQ10" s="403">
        <v>0.56208333333333305</v>
      </c>
      <c r="AR10" s="404">
        <v>0.82125000000000004</v>
      </c>
      <c r="AS10" s="404">
        <v>0.6825</v>
      </c>
      <c r="AT10" s="404">
        <v>0.59750000000000003</v>
      </c>
      <c r="AU10" s="404">
        <v>0.65916666666666701</v>
      </c>
      <c r="AV10" s="404">
        <v>0.76624999999999999</v>
      </c>
      <c r="AW10" s="404">
        <v>0.57789208333333297</v>
      </c>
      <c r="AX10" s="404">
        <v>1.1011566666666699</v>
      </c>
      <c r="AY10" s="404">
        <v>0.832125</v>
      </c>
      <c r="AZ10" s="404">
        <v>0.84578291666666605</v>
      </c>
      <c r="BA10" s="404">
        <v>0.69</v>
      </c>
      <c r="BB10" s="405">
        <v>0.69750000000000001</v>
      </c>
      <c r="BE10" s="20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5.6" customHeight="1">
      <c r="A11" s="402">
        <v>6</v>
      </c>
      <c r="B11" s="403">
        <v>0.84916666666666796</v>
      </c>
      <c r="C11" s="404">
        <v>0.85000000000000098</v>
      </c>
      <c r="D11" s="404">
        <v>0.87708333333333399</v>
      </c>
      <c r="E11" s="404">
        <v>0.83416666666666694</v>
      </c>
      <c r="F11" s="404">
        <v>0.89000000000000101</v>
      </c>
      <c r="G11" s="404">
        <v>0.84083333333333399</v>
      </c>
      <c r="H11" s="404">
        <v>0.74165416666666695</v>
      </c>
      <c r="I11" s="404">
        <v>0.98076666666666701</v>
      </c>
      <c r="J11" s="404">
        <v>0.91495083333333405</v>
      </c>
      <c r="K11" s="404">
        <v>0.97791208333333401</v>
      </c>
      <c r="L11" s="404">
        <v>0.90583333333333405</v>
      </c>
      <c r="M11" s="405">
        <v>0.89291666666666802</v>
      </c>
      <c r="N11" s="393"/>
      <c r="O11" s="402">
        <v>6</v>
      </c>
      <c r="P11" s="403">
        <v>1.01958333333333</v>
      </c>
      <c r="Q11" s="404">
        <v>0.99750000000000005</v>
      </c>
      <c r="R11" s="404">
        <v>1.11916666666667</v>
      </c>
      <c r="S11" s="404">
        <v>1.00875</v>
      </c>
      <c r="T11" s="404">
        <v>1.09375</v>
      </c>
      <c r="U11" s="404">
        <v>1.0945833333333299</v>
      </c>
      <c r="V11" s="404">
        <v>0.99000833333333305</v>
      </c>
      <c r="W11" s="404">
        <v>1.1771437499999999</v>
      </c>
      <c r="X11" s="404">
        <v>1.13824708333333</v>
      </c>
      <c r="Y11" s="404">
        <v>1.2371495833333299</v>
      </c>
      <c r="Z11" s="404">
        <v>1.1441666666666701</v>
      </c>
      <c r="AA11" s="405">
        <v>1.2020833333333301</v>
      </c>
      <c r="AB11" s="402">
        <v>6</v>
      </c>
      <c r="AC11" s="403">
        <v>1.2337499999999999</v>
      </c>
      <c r="AD11" s="404">
        <v>1.54958333333333</v>
      </c>
      <c r="AE11" s="404">
        <v>1.25875</v>
      </c>
      <c r="AF11" s="404">
        <v>1.2845833333333301</v>
      </c>
      <c r="AG11" s="404">
        <v>1.3504166666666699</v>
      </c>
      <c r="AH11" s="404">
        <v>1.4979166666666699</v>
      </c>
      <c r="AI11" s="404">
        <v>1.225665</v>
      </c>
      <c r="AJ11" s="404">
        <v>2.65413875</v>
      </c>
      <c r="AK11" s="404">
        <v>3.1091266666666701</v>
      </c>
      <c r="AL11" s="404">
        <v>3.2870037499999998</v>
      </c>
      <c r="AM11" s="404">
        <v>3.1</v>
      </c>
      <c r="AN11" s="405">
        <v>3.11</v>
      </c>
      <c r="AO11" s="406"/>
      <c r="AP11" s="402">
        <v>6</v>
      </c>
      <c r="AQ11" s="403">
        <v>0.5675</v>
      </c>
      <c r="AR11" s="404">
        <v>0.81</v>
      </c>
      <c r="AS11" s="404">
        <v>0.6825</v>
      </c>
      <c r="AT11" s="404">
        <v>0.59666666666666601</v>
      </c>
      <c r="AU11" s="404">
        <v>0.66583333333333306</v>
      </c>
      <c r="AV11" s="404">
        <v>0.745</v>
      </c>
      <c r="AW11" s="404">
        <v>0.60102875</v>
      </c>
      <c r="AX11" s="404">
        <v>1.1172362499999999</v>
      </c>
      <c r="AY11" s="404">
        <v>0.83928124999999998</v>
      </c>
      <c r="AZ11" s="404">
        <v>0.85061416666666601</v>
      </c>
      <c r="BA11" s="404">
        <v>0.69</v>
      </c>
      <c r="BB11" s="405">
        <v>0.68916666666666604</v>
      </c>
      <c r="BE11" s="20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5.6" customHeight="1">
      <c r="A12" s="402">
        <v>7</v>
      </c>
      <c r="B12" s="403">
        <v>0.84333333333333405</v>
      </c>
      <c r="C12" s="404">
        <v>0.86708333333333398</v>
      </c>
      <c r="D12" s="404">
        <v>0.87958333333333405</v>
      </c>
      <c r="E12" s="404">
        <v>0.84250000000000103</v>
      </c>
      <c r="F12" s="404">
        <v>0.88458333333333405</v>
      </c>
      <c r="G12" s="404">
        <v>0.83000000000000096</v>
      </c>
      <c r="H12" s="404">
        <v>0.75639250000000102</v>
      </c>
      <c r="I12" s="404">
        <v>0.98754375000000105</v>
      </c>
      <c r="J12" s="404">
        <v>0.918053750000001</v>
      </c>
      <c r="K12" s="404">
        <v>0.96931583333333404</v>
      </c>
      <c r="L12" s="404">
        <v>0.90083333333333404</v>
      </c>
      <c r="M12" s="405">
        <v>0.89875000000000105</v>
      </c>
      <c r="N12" s="393"/>
      <c r="O12" s="402">
        <v>7</v>
      </c>
      <c r="P12" s="403">
        <v>1.00291666666667</v>
      </c>
      <c r="Q12" s="404">
        <v>1.0066666666666699</v>
      </c>
      <c r="R12" s="404">
        <v>1.11375</v>
      </c>
      <c r="S12" s="404">
        <v>1.01583333333333</v>
      </c>
      <c r="T12" s="404">
        <v>1.0916666666666699</v>
      </c>
      <c r="U12" s="404">
        <v>1.08833333333333</v>
      </c>
      <c r="V12" s="404">
        <v>1.00663416666667</v>
      </c>
      <c r="W12" s="404">
        <v>1.1759554166666699</v>
      </c>
      <c r="X12" s="404">
        <v>1.14214541666667</v>
      </c>
      <c r="Y12" s="404">
        <v>1.20858333333333</v>
      </c>
      <c r="Z12" s="404">
        <v>1.12375</v>
      </c>
      <c r="AA12" s="405">
        <v>1.25875</v>
      </c>
      <c r="AB12" s="402">
        <v>7</v>
      </c>
      <c r="AC12" s="403">
        <v>1.2295833333333299</v>
      </c>
      <c r="AD12" s="404">
        <v>1.5629166666666701</v>
      </c>
      <c r="AE12" s="404">
        <v>1.2533333333333301</v>
      </c>
      <c r="AF12" s="404">
        <v>1.29</v>
      </c>
      <c r="AG12" s="404">
        <v>1.35</v>
      </c>
      <c r="AH12" s="404">
        <v>1.405</v>
      </c>
      <c r="AI12" s="404">
        <v>1.25091833333333</v>
      </c>
      <c r="AJ12" s="404">
        <v>2.6962216666666698</v>
      </c>
      <c r="AK12" s="404">
        <v>3.1122779166666699</v>
      </c>
      <c r="AL12" s="404">
        <v>3.2904979166666699</v>
      </c>
      <c r="AM12" s="404">
        <v>3.0983333333333301</v>
      </c>
      <c r="AN12" s="405">
        <v>3.11</v>
      </c>
      <c r="AO12" s="406"/>
      <c r="AP12" s="402">
        <v>7</v>
      </c>
      <c r="AQ12" s="403">
        <v>0.555416666666667</v>
      </c>
      <c r="AR12" s="404">
        <v>0.81625000000000003</v>
      </c>
      <c r="AS12" s="404">
        <v>0.68291666666666595</v>
      </c>
      <c r="AT12" s="404">
        <v>0.58625000000000005</v>
      </c>
      <c r="AU12" s="404">
        <v>0.67458333333333298</v>
      </c>
      <c r="AV12" s="404">
        <v>0.66916666666666702</v>
      </c>
      <c r="AW12" s="404">
        <v>0.62228166666666695</v>
      </c>
      <c r="AX12" s="404">
        <v>1.130595</v>
      </c>
      <c r="AY12" s="404">
        <v>0.84851333333333301</v>
      </c>
      <c r="AZ12" s="404">
        <v>0.85645291666666701</v>
      </c>
      <c r="BA12" s="404">
        <v>0.67833333333333301</v>
      </c>
      <c r="BB12" s="405">
        <v>0.68083333333333296</v>
      </c>
      <c r="BE12" s="20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5.6" customHeight="1">
      <c r="A13" s="402">
        <v>8</v>
      </c>
      <c r="B13" s="403">
        <v>0.83083333333333398</v>
      </c>
      <c r="C13" s="404">
        <v>0.86625000000000096</v>
      </c>
      <c r="D13" s="404">
        <v>0.87083333333333401</v>
      </c>
      <c r="E13" s="404">
        <v>0.83958333333333401</v>
      </c>
      <c r="F13" s="404">
        <v>0.88333333333333397</v>
      </c>
      <c r="G13" s="404">
        <v>0.82625000000000004</v>
      </c>
      <c r="H13" s="404">
        <v>0.77024541666666702</v>
      </c>
      <c r="I13" s="404">
        <v>0.99165125000000098</v>
      </c>
      <c r="J13" s="404">
        <v>0.92410000000000103</v>
      </c>
      <c r="K13" s="404">
        <v>0.95276625000000104</v>
      </c>
      <c r="L13" s="404">
        <v>0.90458333333333396</v>
      </c>
      <c r="M13" s="405">
        <v>0.89166666666666805</v>
      </c>
      <c r="N13" s="393"/>
      <c r="O13" s="402">
        <v>8</v>
      </c>
      <c r="P13" s="403">
        <v>0.99</v>
      </c>
      <c r="Q13" s="404">
        <v>0.99541666666666595</v>
      </c>
      <c r="R13" s="404">
        <v>1.08</v>
      </c>
      <c r="S13" s="404">
        <v>1.0175000000000001</v>
      </c>
      <c r="T13" s="404">
        <v>1.07375</v>
      </c>
      <c r="U13" s="404">
        <v>1.0825</v>
      </c>
      <c r="V13" s="404">
        <v>1.00323875</v>
      </c>
      <c r="W13" s="404">
        <v>1.17846125</v>
      </c>
      <c r="X13" s="404">
        <v>1.14149541666667</v>
      </c>
      <c r="Y13" s="404">
        <v>1.1502254166666701</v>
      </c>
      <c r="Z13" s="404">
        <v>1.15041666666667</v>
      </c>
      <c r="AA13" s="405">
        <v>1.2566666666666699</v>
      </c>
      <c r="AB13" s="402">
        <v>8</v>
      </c>
      <c r="AC13" s="403">
        <v>1.1850000000000001</v>
      </c>
      <c r="AD13" s="404">
        <v>1.57</v>
      </c>
      <c r="AE13" s="404">
        <v>1.2520833333333301</v>
      </c>
      <c r="AF13" s="404">
        <v>1.29</v>
      </c>
      <c r="AG13" s="404">
        <v>1.35</v>
      </c>
      <c r="AH13" s="404">
        <v>1.3683333333333301</v>
      </c>
      <c r="AI13" s="404">
        <v>1.2730399999999999</v>
      </c>
      <c r="AJ13" s="404">
        <v>2.7334158333333298</v>
      </c>
      <c r="AK13" s="404">
        <v>3.1172883333333301</v>
      </c>
      <c r="AL13" s="404">
        <v>3.28935666666667</v>
      </c>
      <c r="AM13" s="404">
        <v>3.0912500000000001</v>
      </c>
      <c r="AN13" s="405">
        <v>3.1087500000000001</v>
      </c>
      <c r="AO13" s="406"/>
      <c r="AP13" s="402">
        <v>8</v>
      </c>
      <c r="AQ13" s="403">
        <v>0.51624999999999999</v>
      </c>
      <c r="AR13" s="404">
        <v>0.81208333333333305</v>
      </c>
      <c r="AS13" s="404">
        <v>0.67208333333333303</v>
      </c>
      <c r="AT13" s="404">
        <v>0.569583333333333</v>
      </c>
      <c r="AU13" s="404">
        <v>0.65583333333333405</v>
      </c>
      <c r="AV13" s="404">
        <v>0.66958333333333298</v>
      </c>
      <c r="AW13" s="404">
        <v>0.64402791666666703</v>
      </c>
      <c r="AX13" s="404">
        <v>1.1424762500000001</v>
      </c>
      <c r="AY13" s="404">
        <v>0.85155000000000003</v>
      </c>
      <c r="AZ13" s="404">
        <v>0.85629250000000001</v>
      </c>
      <c r="BA13" s="404">
        <v>0.67458333333333298</v>
      </c>
      <c r="BB13" s="405">
        <v>0.67</v>
      </c>
      <c r="BE13" s="20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5.6" customHeight="1">
      <c r="A14" s="402">
        <v>9</v>
      </c>
      <c r="B14" s="403">
        <v>0.81875000000000098</v>
      </c>
      <c r="C14" s="404">
        <v>0.87958333333333505</v>
      </c>
      <c r="D14" s="404">
        <v>0.87666666666666704</v>
      </c>
      <c r="E14" s="404">
        <v>0.84416666666666795</v>
      </c>
      <c r="F14" s="404">
        <v>0.87375000000000103</v>
      </c>
      <c r="G14" s="404">
        <v>0.82041666666666702</v>
      </c>
      <c r="H14" s="404">
        <v>0.77882375000000104</v>
      </c>
      <c r="I14" s="404">
        <v>0.99667958333333395</v>
      </c>
      <c r="J14" s="404">
        <v>0.92622250000000095</v>
      </c>
      <c r="K14" s="404">
        <v>0.95183208333333402</v>
      </c>
      <c r="L14" s="404">
        <v>0.91250000000000098</v>
      </c>
      <c r="M14" s="405">
        <v>0.90458333333333396</v>
      </c>
      <c r="N14" s="393"/>
      <c r="O14" s="402">
        <v>9</v>
      </c>
      <c r="P14" s="403">
        <v>0.97541666666666704</v>
      </c>
      <c r="Q14" s="404">
        <v>1.02541666666667</v>
      </c>
      <c r="R14" s="404">
        <v>1.10208333333333</v>
      </c>
      <c r="S14" s="404">
        <v>1.0337499999999999</v>
      </c>
      <c r="T14" s="404">
        <v>1.095</v>
      </c>
      <c r="U14" s="404">
        <v>1.0804166666666699</v>
      </c>
      <c r="V14" s="404">
        <v>0.99228333333333296</v>
      </c>
      <c r="W14" s="404">
        <v>1.17973708333333</v>
      </c>
      <c r="X14" s="404">
        <v>1.1246612499999999</v>
      </c>
      <c r="Y14" s="404">
        <v>1.13569083333333</v>
      </c>
      <c r="Z14" s="404">
        <v>1.1870833333333299</v>
      </c>
      <c r="AA14" s="405">
        <v>1.2958333333333301</v>
      </c>
      <c r="AB14" s="402">
        <v>9</v>
      </c>
      <c r="AC14" s="403">
        <v>1.1412500000000001</v>
      </c>
      <c r="AD14" s="404">
        <v>1.575</v>
      </c>
      <c r="AE14" s="404">
        <v>1.25708333333333</v>
      </c>
      <c r="AF14" s="404">
        <v>1.2916666666666701</v>
      </c>
      <c r="AG14" s="404">
        <v>1.34791666666667</v>
      </c>
      <c r="AH14" s="404">
        <v>1.34541666666667</v>
      </c>
      <c r="AI14" s="404">
        <v>1.29471625</v>
      </c>
      <c r="AJ14" s="404">
        <v>2.7680987500000001</v>
      </c>
      <c r="AK14" s="404">
        <v>3.1224425</v>
      </c>
      <c r="AL14" s="404">
        <v>3.2883720833333299</v>
      </c>
      <c r="AM14" s="404">
        <v>3.1</v>
      </c>
      <c r="AN14" s="405">
        <v>3.1074999999999999</v>
      </c>
      <c r="AO14" s="406"/>
      <c r="AP14" s="402">
        <v>9</v>
      </c>
      <c r="AQ14" s="403">
        <v>0.51791666666666603</v>
      </c>
      <c r="AR14" s="404">
        <v>0.80125000000000002</v>
      </c>
      <c r="AS14" s="404">
        <v>0.66291666666666704</v>
      </c>
      <c r="AT14" s="404">
        <v>0.581666666666667</v>
      </c>
      <c r="AU14" s="404">
        <v>0.65333333333333299</v>
      </c>
      <c r="AV14" s="404">
        <v>0.62833333333333397</v>
      </c>
      <c r="AW14" s="404">
        <v>0.667070416666666</v>
      </c>
      <c r="AX14" s="404">
        <v>1.1498487500000001</v>
      </c>
      <c r="AY14" s="404">
        <v>0.85701249999999995</v>
      </c>
      <c r="AZ14" s="404">
        <v>0.852358333333333</v>
      </c>
      <c r="BA14" s="404">
        <v>0.67833333333333301</v>
      </c>
      <c r="BB14" s="405">
        <v>0.66666666666666696</v>
      </c>
      <c r="BE14" s="20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5.6" customHeight="1">
      <c r="A15" s="402">
        <v>10</v>
      </c>
      <c r="B15" s="403">
        <v>0.78375000000000095</v>
      </c>
      <c r="C15" s="404">
        <v>0.880000000000001</v>
      </c>
      <c r="D15" s="404">
        <v>0.87291666666666801</v>
      </c>
      <c r="E15" s="404">
        <v>0.85791666666666699</v>
      </c>
      <c r="F15" s="404">
        <v>0.79625000000000001</v>
      </c>
      <c r="G15" s="404">
        <v>0.80791666666666695</v>
      </c>
      <c r="H15" s="404">
        <v>0.79884458333333397</v>
      </c>
      <c r="I15" s="404">
        <v>0.98557916666666701</v>
      </c>
      <c r="J15" s="404">
        <v>0.93787666666666702</v>
      </c>
      <c r="K15" s="404">
        <v>0.94916833333333395</v>
      </c>
      <c r="L15" s="404">
        <v>0.90541666666666698</v>
      </c>
      <c r="M15" s="405">
        <v>0.89208333333333401</v>
      </c>
      <c r="N15" s="393"/>
      <c r="O15" s="402">
        <v>10</v>
      </c>
      <c r="P15" s="403">
        <v>0.91291666666666604</v>
      </c>
      <c r="Q15" s="404">
        <v>1.0379166666666699</v>
      </c>
      <c r="R15" s="404">
        <v>1.0758333333333301</v>
      </c>
      <c r="S15" s="404">
        <v>1.07541666666667</v>
      </c>
      <c r="T15" s="404">
        <v>1.06958333333333</v>
      </c>
      <c r="U15" s="404">
        <v>1.08083333333333</v>
      </c>
      <c r="V15" s="404">
        <v>1.00386791666667</v>
      </c>
      <c r="W15" s="404">
        <v>1.1909658333333299</v>
      </c>
      <c r="X15" s="404">
        <v>1.13797333333333</v>
      </c>
      <c r="Y15" s="404">
        <v>1.1401604166666699</v>
      </c>
      <c r="Z15" s="404">
        <v>1.1725000000000001</v>
      </c>
      <c r="AA15" s="405">
        <v>1.27833333333333</v>
      </c>
      <c r="AB15" s="402">
        <v>10</v>
      </c>
      <c r="AC15" s="403">
        <v>1.1012500000000001</v>
      </c>
      <c r="AD15" s="404">
        <v>1.58125</v>
      </c>
      <c r="AE15" s="404">
        <v>1.25</v>
      </c>
      <c r="AF15" s="404">
        <v>1.2991666666666699</v>
      </c>
      <c r="AG15" s="404">
        <v>1.3391666666666699</v>
      </c>
      <c r="AH15" s="404">
        <v>1.29666666666667</v>
      </c>
      <c r="AI15" s="404">
        <v>1.3114683333333299</v>
      </c>
      <c r="AJ15" s="404">
        <v>2.7977241666666699</v>
      </c>
      <c r="AK15" s="404">
        <v>3.1277225</v>
      </c>
      <c r="AL15" s="404">
        <v>3.2894466666666702</v>
      </c>
      <c r="AM15" s="404">
        <v>3.1</v>
      </c>
      <c r="AN15" s="405">
        <v>3.1041666666666701</v>
      </c>
      <c r="AO15" s="406"/>
      <c r="AP15" s="402">
        <v>10</v>
      </c>
      <c r="AQ15" s="403">
        <v>0.483333333333333</v>
      </c>
      <c r="AR15" s="404">
        <v>0.79416666666666602</v>
      </c>
      <c r="AS15" s="404">
        <v>0.65125</v>
      </c>
      <c r="AT15" s="404">
        <v>0.59250000000000003</v>
      </c>
      <c r="AU15" s="404">
        <v>0.63166666666666704</v>
      </c>
      <c r="AV15" s="404">
        <v>0.57708333333333295</v>
      </c>
      <c r="AW15" s="404">
        <v>0.68918625</v>
      </c>
      <c r="AX15" s="404">
        <v>1.1590866666666699</v>
      </c>
      <c r="AY15" s="404">
        <v>0.85331749999999995</v>
      </c>
      <c r="AZ15" s="404">
        <v>0.83863083333333299</v>
      </c>
      <c r="BA15" s="404">
        <v>0.68</v>
      </c>
      <c r="BB15" s="405">
        <v>0.65166666666666695</v>
      </c>
      <c r="BE15" s="20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5.6" customHeight="1">
      <c r="A16" s="402">
        <v>11</v>
      </c>
      <c r="B16" s="403">
        <v>0.79708333333333403</v>
      </c>
      <c r="C16" s="404">
        <v>0.88041666666666796</v>
      </c>
      <c r="D16" s="404">
        <v>0.88250000000000095</v>
      </c>
      <c r="E16" s="404">
        <v>0.85375000000000101</v>
      </c>
      <c r="F16" s="404">
        <v>0.774166666666666</v>
      </c>
      <c r="G16" s="404">
        <v>0.81208333333333405</v>
      </c>
      <c r="H16" s="404">
        <v>0.80785166666666697</v>
      </c>
      <c r="I16" s="404">
        <v>0.988993750000001</v>
      </c>
      <c r="J16" s="404">
        <v>0.94356125000000102</v>
      </c>
      <c r="K16" s="404">
        <v>0.95312250000000098</v>
      </c>
      <c r="L16" s="404">
        <v>0.90666666666666695</v>
      </c>
      <c r="M16" s="405">
        <v>0.880000000000001</v>
      </c>
      <c r="N16" s="393"/>
      <c r="O16" s="402">
        <v>11</v>
      </c>
      <c r="P16" s="403">
        <v>0.97333333333333305</v>
      </c>
      <c r="Q16" s="404">
        <v>1.0525</v>
      </c>
      <c r="R16" s="404">
        <v>1.1012500000000001</v>
      </c>
      <c r="S16" s="404">
        <v>1.04958333333333</v>
      </c>
      <c r="T16" s="404">
        <v>1.0520833333333299</v>
      </c>
      <c r="U16" s="404">
        <v>1.0962499999999999</v>
      </c>
      <c r="V16" s="404">
        <v>1.01980625</v>
      </c>
      <c r="W16" s="404">
        <v>1.1848116666666699</v>
      </c>
      <c r="X16" s="404">
        <v>1.1669462500000001</v>
      </c>
      <c r="Y16" s="404">
        <v>1.17115541666667</v>
      </c>
      <c r="Z16" s="404">
        <v>1.15208333333333</v>
      </c>
      <c r="AA16" s="405">
        <v>1.24708333333333</v>
      </c>
      <c r="AB16" s="402">
        <v>11</v>
      </c>
      <c r="AC16" s="403">
        <v>1.04541666666667</v>
      </c>
      <c r="AD16" s="404">
        <v>1.59</v>
      </c>
      <c r="AE16" s="404">
        <v>1.25416666666667</v>
      </c>
      <c r="AF16" s="404">
        <v>1.29291666666667</v>
      </c>
      <c r="AG16" s="404">
        <v>1.33666666666667</v>
      </c>
      <c r="AH16" s="404">
        <v>1.2979166666666699</v>
      </c>
      <c r="AI16" s="404">
        <v>1.3250550000000001</v>
      </c>
      <c r="AJ16" s="404">
        <v>2.82475583333333</v>
      </c>
      <c r="AK16" s="404">
        <v>3.1350120833333301</v>
      </c>
      <c r="AL16" s="404">
        <v>3.2924266666666702</v>
      </c>
      <c r="AM16" s="404">
        <v>3.1</v>
      </c>
      <c r="AN16" s="405">
        <v>3.0950000000000002</v>
      </c>
      <c r="AO16" s="406"/>
      <c r="AP16" s="402">
        <v>11</v>
      </c>
      <c r="AQ16" s="403">
        <v>0.48166666666666702</v>
      </c>
      <c r="AR16" s="404">
        <v>0.77791666666666603</v>
      </c>
      <c r="AS16" s="404">
        <v>0.63833333333333298</v>
      </c>
      <c r="AT16" s="404">
        <v>0.59875</v>
      </c>
      <c r="AU16" s="404">
        <v>0.62</v>
      </c>
      <c r="AV16" s="404">
        <v>0.59583333333333299</v>
      </c>
      <c r="AW16" s="404">
        <v>0.71181416666666697</v>
      </c>
      <c r="AX16" s="404">
        <v>1.1731033333333301</v>
      </c>
      <c r="AY16" s="404">
        <v>0.85436124999999996</v>
      </c>
      <c r="AZ16" s="404">
        <v>0.802654166666667</v>
      </c>
      <c r="BA16" s="404">
        <v>0.68333333333333302</v>
      </c>
      <c r="BB16" s="405">
        <v>0.65</v>
      </c>
      <c r="BE16" s="20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15.6" customHeight="1">
      <c r="A17" s="402">
        <v>12</v>
      </c>
      <c r="B17" s="403">
        <v>0.79000000000000103</v>
      </c>
      <c r="C17" s="404">
        <v>0.87541666666666795</v>
      </c>
      <c r="D17" s="404">
        <v>0.87416666666666698</v>
      </c>
      <c r="E17" s="404">
        <v>0.84750000000000103</v>
      </c>
      <c r="F17" s="404">
        <v>0.78291666666666604</v>
      </c>
      <c r="G17" s="404">
        <v>0.79041666666666799</v>
      </c>
      <c r="H17" s="404">
        <v>0.80575416666666699</v>
      </c>
      <c r="I17" s="404">
        <v>0.96860333333333404</v>
      </c>
      <c r="J17" s="404">
        <v>0.94089083333333401</v>
      </c>
      <c r="K17" s="404">
        <v>0.95368125000000104</v>
      </c>
      <c r="L17" s="404">
        <v>0.91416666666666802</v>
      </c>
      <c r="M17" s="405">
        <v>0.87083333333333401</v>
      </c>
      <c r="N17" s="393"/>
      <c r="O17" s="402">
        <v>12</v>
      </c>
      <c r="P17" s="403">
        <v>0.97166666666666601</v>
      </c>
      <c r="Q17" s="404">
        <v>1.0425</v>
      </c>
      <c r="R17" s="404">
        <v>1.0933333333333299</v>
      </c>
      <c r="S17" s="404">
        <v>1.02125</v>
      </c>
      <c r="T17" s="404">
        <v>1.0725</v>
      </c>
      <c r="U17" s="404">
        <v>1.05</v>
      </c>
      <c r="V17" s="404">
        <v>1.0074974999999999</v>
      </c>
      <c r="W17" s="404">
        <v>1.17165125</v>
      </c>
      <c r="X17" s="404">
        <v>1.16942541666667</v>
      </c>
      <c r="Y17" s="404">
        <v>1.16669166666667</v>
      </c>
      <c r="Z17" s="404">
        <v>1.1779166666666701</v>
      </c>
      <c r="AA17" s="405">
        <v>1.23416666666667</v>
      </c>
      <c r="AB17" s="402">
        <v>12</v>
      </c>
      <c r="AC17" s="403">
        <v>1.0758333333333301</v>
      </c>
      <c r="AD17" s="404">
        <v>1.58666666666667</v>
      </c>
      <c r="AE17" s="404">
        <v>1.2450000000000001</v>
      </c>
      <c r="AF17" s="404">
        <v>1.2916666666666701</v>
      </c>
      <c r="AG17" s="404">
        <v>1.34</v>
      </c>
      <c r="AH17" s="404">
        <v>1.29666666666667</v>
      </c>
      <c r="AI17" s="404">
        <v>1.3362125</v>
      </c>
      <c r="AJ17" s="404">
        <v>2.84862875</v>
      </c>
      <c r="AK17" s="404">
        <v>3.1415312499999999</v>
      </c>
      <c r="AL17" s="404">
        <v>3.2949658333333298</v>
      </c>
      <c r="AM17" s="404">
        <v>3.0995833333333298</v>
      </c>
      <c r="AN17" s="405">
        <v>3.0845833333333301</v>
      </c>
      <c r="AO17" s="406"/>
      <c r="AP17" s="402">
        <v>12</v>
      </c>
      <c r="AQ17" s="403">
        <v>0.49625000000000002</v>
      </c>
      <c r="AR17" s="404">
        <v>0.76791666666666603</v>
      </c>
      <c r="AS17" s="404">
        <v>0.63083333333333302</v>
      </c>
      <c r="AT17" s="404">
        <v>0.59</v>
      </c>
      <c r="AU17" s="404">
        <v>0.63333333333333297</v>
      </c>
      <c r="AV17" s="404">
        <v>0.58416666666666694</v>
      </c>
      <c r="AW17" s="404">
        <v>0.73497250000000003</v>
      </c>
      <c r="AX17" s="404">
        <v>1.1426333333333301</v>
      </c>
      <c r="AY17" s="404">
        <v>0.85758583333333305</v>
      </c>
      <c r="AZ17" s="404">
        <v>0.80626125000000004</v>
      </c>
      <c r="BA17" s="404">
        <v>0.68</v>
      </c>
      <c r="BB17" s="405">
        <v>0.65749999999999997</v>
      </c>
      <c r="BE17" s="20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15.6" customHeight="1">
      <c r="A18" s="402">
        <v>13</v>
      </c>
      <c r="B18" s="403">
        <v>0.79416666666666702</v>
      </c>
      <c r="C18" s="404">
        <v>0.87708333333333399</v>
      </c>
      <c r="D18" s="404">
        <v>0.86416666666666697</v>
      </c>
      <c r="E18" s="404">
        <v>0.83708333333333396</v>
      </c>
      <c r="F18" s="404">
        <v>0.76333333333333298</v>
      </c>
      <c r="G18" s="404">
        <v>0.74666666666666703</v>
      </c>
      <c r="H18" s="404">
        <v>0.80238500000000101</v>
      </c>
      <c r="I18" s="404">
        <v>0.97091875000000005</v>
      </c>
      <c r="J18" s="404">
        <v>0.94949208333333401</v>
      </c>
      <c r="K18" s="404">
        <v>0.94298833333333398</v>
      </c>
      <c r="L18" s="404">
        <v>0.92000000000000104</v>
      </c>
      <c r="M18" s="405">
        <v>0.85208333333333397</v>
      </c>
      <c r="N18" s="393"/>
      <c r="O18" s="402">
        <v>13</v>
      </c>
      <c r="P18" s="403">
        <v>1.0062500000000001</v>
      </c>
      <c r="Q18" s="404">
        <v>1.05416666666667</v>
      </c>
      <c r="R18" s="404">
        <v>1.0549999999999999</v>
      </c>
      <c r="S18" s="404">
        <v>0.98375000000000001</v>
      </c>
      <c r="T18" s="404">
        <v>1.0562499999999999</v>
      </c>
      <c r="U18" s="404">
        <v>0.99833333333333296</v>
      </c>
      <c r="V18" s="404">
        <v>0.99328166666666595</v>
      </c>
      <c r="W18" s="404">
        <v>1.1839912500000001</v>
      </c>
      <c r="X18" s="404">
        <v>1.1821029166666699</v>
      </c>
      <c r="Y18" s="404">
        <v>1.1602066666666699</v>
      </c>
      <c r="Z18" s="404">
        <v>1.19291666666667</v>
      </c>
      <c r="AA18" s="405">
        <v>1.18208333333333</v>
      </c>
      <c r="AB18" s="402">
        <v>13</v>
      </c>
      <c r="AC18" s="403">
        <v>1.1158333333333299</v>
      </c>
      <c r="AD18" s="404">
        <v>1.58375</v>
      </c>
      <c r="AE18" s="404">
        <v>1.23875</v>
      </c>
      <c r="AF18" s="404">
        <v>1.29</v>
      </c>
      <c r="AG18" s="404">
        <v>1.3187500000000001</v>
      </c>
      <c r="AH18" s="404">
        <v>1.2354166666666699</v>
      </c>
      <c r="AI18" s="404">
        <v>1.3641870833333301</v>
      </c>
      <c r="AJ18" s="404">
        <v>2.8707387500000001</v>
      </c>
      <c r="AK18" s="404">
        <v>3.1478266666666701</v>
      </c>
      <c r="AL18" s="404">
        <v>3.2940241666666701</v>
      </c>
      <c r="AM18" s="404">
        <v>3.1</v>
      </c>
      <c r="AN18" s="405">
        <v>3.06958333333333</v>
      </c>
      <c r="AO18" s="406"/>
      <c r="AP18" s="402">
        <v>13</v>
      </c>
      <c r="AQ18" s="403">
        <v>0.51</v>
      </c>
      <c r="AR18" s="404">
        <v>0.74583333333333302</v>
      </c>
      <c r="AS18" s="404">
        <v>0.62124999999999997</v>
      </c>
      <c r="AT18" s="404">
        <v>0.59041666666666603</v>
      </c>
      <c r="AU18" s="404">
        <v>0.57374999999999998</v>
      </c>
      <c r="AV18" s="404">
        <v>0.51375000000000004</v>
      </c>
      <c r="AW18" s="404">
        <v>0.75777958333333295</v>
      </c>
      <c r="AX18" s="404">
        <v>1.0632662500000001</v>
      </c>
      <c r="AY18" s="404">
        <v>0.861645833333333</v>
      </c>
      <c r="AZ18" s="404">
        <v>0.77567541666666595</v>
      </c>
      <c r="BA18" s="404">
        <v>0.68</v>
      </c>
      <c r="BB18" s="405">
        <v>0.62791666666666601</v>
      </c>
      <c r="BE18" s="20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15.6" customHeight="1">
      <c r="A19" s="402">
        <v>14</v>
      </c>
      <c r="B19" s="403">
        <v>0.79833333333333401</v>
      </c>
      <c r="C19" s="404">
        <v>0.87375000000000103</v>
      </c>
      <c r="D19" s="404">
        <v>0.85541666666666705</v>
      </c>
      <c r="E19" s="404">
        <v>0.836666666666667</v>
      </c>
      <c r="F19" s="404">
        <v>0.78749999999999998</v>
      </c>
      <c r="G19" s="404">
        <v>0.750000000000001</v>
      </c>
      <c r="H19" s="404">
        <v>0.83411833333333396</v>
      </c>
      <c r="I19" s="404">
        <v>0.96737708333333405</v>
      </c>
      <c r="J19" s="404">
        <v>0.94974000000000103</v>
      </c>
      <c r="K19" s="404">
        <v>0.93532125000000099</v>
      </c>
      <c r="L19" s="404">
        <v>0.91750000000000098</v>
      </c>
      <c r="M19" s="405">
        <v>0.87166666666666703</v>
      </c>
      <c r="N19" s="393"/>
      <c r="O19" s="402">
        <v>14</v>
      </c>
      <c r="P19" s="403">
        <v>1.02708333333333</v>
      </c>
      <c r="Q19" s="404">
        <v>1.0625</v>
      </c>
      <c r="R19" s="404">
        <v>1.0191666666666701</v>
      </c>
      <c r="S19" s="404">
        <v>0.96999999999999897</v>
      </c>
      <c r="T19" s="404">
        <v>1.1087499999999999</v>
      </c>
      <c r="U19" s="404">
        <v>1.02583333333333</v>
      </c>
      <c r="V19" s="404">
        <v>1.0122091666666699</v>
      </c>
      <c r="W19" s="404">
        <v>1.17605583333333</v>
      </c>
      <c r="X19" s="404">
        <v>1.19291833333333</v>
      </c>
      <c r="Y19" s="404">
        <v>1.1508166666666699</v>
      </c>
      <c r="Z19" s="404">
        <v>1.2012499999999999</v>
      </c>
      <c r="AA19" s="405">
        <v>1.2887500000000001</v>
      </c>
      <c r="AB19" s="402">
        <v>14</v>
      </c>
      <c r="AC19" s="403">
        <v>1.145</v>
      </c>
      <c r="AD19" s="404">
        <v>1.57</v>
      </c>
      <c r="AE19" s="404">
        <v>1.2354166666666699</v>
      </c>
      <c r="AF19" s="404">
        <v>1.2933333333333299</v>
      </c>
      <c r="AG19" s="404">
        <v>1.2833333333333301</v>
      </c>
      <c r="AH19" s="404">
        <v>1.2166666666666699</v>
      </c>
      <c r="AI19" s="404">
        <v>1.41262458333333</v>
      </c>
      <c r="AJ19" s="404">
        <v>2.8928879166666701</v>
      </c>
      <c r="AK19" s="404">
        <v>3.15425333333333</v>
      </c>
      <c r="AL19" s="404">
        <v>3.2916724999999998</v>
      </c>
      <c r="AM19" s="404">
        <v>3.1</v>
      </c>
      <c r="AN19" s="405">
        <v>3.0562499999999999</v>
      </c>
      <c r="AO19" s="406"/>
      <c r="AP19" s="402">
        <v>14</v>
      </c>
      <c r="AQ19" s="403">
        <v>0.52541666666666598</v>
      </c>
      <c r="AR19" s="404">
        <v>0.72166666666666701</v>
      </c>
      <c r="AS19" s="404">
        <v>0.60791666666666599</v>
      </c>
      <c r="AT19" s="404">
        <v>0.586666666666667</v>
      </c>
      <c r="AU19" s="404">
        <v>0.56208333333333305</v>
      </c>
      <c r="AV19" s="404">
        <v>0.53</v>
      </c>
      <c r="AW19" s="404">
        <v>0.77089291666666704</v>
      </c>
      <c r="AX19" s="404">
        <v>1.05709125</v>
      </c>
      <c r="AY19" s="404">
        <v>0.862695833333333</v>
      </c>
      <c r="AZ19" s="404">
        <v>0.76200374999999998</v>
      </c>
      <c r="BA19" s="404">
        <v>0.68291666666666595</v>
      </c>
      <c r="BB19" s="405">
        <v>0.59541666666666604</v>
      </c>
      <c r="BE19" s="20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15.6" customHeight="1">
      <c r="A20" s="402">
        <v>15</v>
      </c>
      <c r="B20" s="403">
        <v>0.80166666666666797</v>
      </c>
      <c r="C20" s="404">
        <v>0.87375000000000103</v>
      </c>
      <c r="D20" s="404">
        <v>0.81416666666666704</v>
      </c>
      <c r="E20" s="404">
        <v>0.85333333333333405</v>
      </c>
      <c r="F20" s="404">
        <v>0.80916666666666703</v>
      </c>
      <c r="G20" s="404">
        <v>0.757083333333334</v>
      </c>
      <c r="H20" s="404">
        <v>0.82481541666666702</v>
      </c>
      <c r="I20" s="404">
        <v>0.966665000000001</v>
      </c>
      <c r="J20" s="404">
        <v>0.94783291666666702</v>
      </c>
      <c r="K20" s="404">
        <v>0.93675166666666698</v>
      </c>
      <c r="L20" s="404">
        <v>0.91625000000000101</v>
      </c>
      <c r="M20" s="405">
        <v>0.862916666666668</v>
      </c>
      <c r="N20" s="393"/>
      <c r="O20" s="402">
        <v>15</v>
      </c>
      <c r="P20" s="403">
        <v>1.0208333333333299</v>
      </c>
      <c r="Q20" s="404">
        <v>1.075</v>
      </c>
      <c r="R20" s="404">
        <v>0.91625000000000001</v>
      </c>
      <c r="S20" s="404">
        <v>1.02583333333333</v>
      </c>
      <c r="T20" s="404">
        <v>1.15333333333333</v>
      </c>
      <c r="U20" s="404">
        <v>1.0533333333333299</v>
      </c>
      <c r="V20" s="404">
        <v>1.0243899999999999</v>
      </c>
      <c r="W20" s="404">
        <v>1.18277083333333</v>
      </c>
      <c r="X20" s="404">
        <v>1.18757</v>
      </c>
      <c r="Y20" s="404">
        <v>1.15747333333333</v>
      </c>
      <c r="Z20" s="404">
        <v>1.1883333333333299</v>
      </c>
      <c r="AA20" s="405">
        <v>1.2916666666666701</v>
      </c>
      <c r="AB20" s="402">
        <v>15</v>
      </c>
      <c r="AC20" s="403">
        <v>1.1641666666666699</v>
      </c>
      <c r="AD20" s="404">
        <v>1.57541666666667</v>
      </c>
      <c r="AE20" s="404">
        <v>1.22</v>
      </c>
      <c r="AF20" s="404">
        <v>1.3025</v>
      </c>
      <c r="AG20" s="404">
        <v>1.2949999999999999</v>
      </c>
      <c r="AH20" s="404">
        <v>1.2250000000000001</v>
      </c>
      <c r="AI20" s="404">
        <v>1.46251791666667</v>
      </c>
      <c r="AJ20" s="404">
        <v>2.9137075000000001</v>
      </c>
      <c r="AK20" s="404">
        <v>3.16233875</v>
      </c>
      <c r="AL20" s="404">
        <v>3.2866062500000002</v>
      </c>
      <c r="AM20" s="404">
        <v>3.0995833333333298</v>
      </c>
      <c r="AN20" s="405">
        <v>3.03541666666667</v>
      </c>
      <c r="AO20" s="406"/>
      <c r="AP20" s="402">
        <v>15</v>
      </c>
      <c r="AQ20" s="403">
        <v>0.53791666666666704</v>
      </c>
      <c r="AR20" s="404">
        <v>0.71916666666666695</v>
      </c>
      <c r="AS20" s="404">
        <v>0.58625000000000005</v>
      </c>
      <c r="AT20" s="404">
        <v>0.58958333333333302</v>
      </c>
      <c r="AU20" s="404">
        <v>0.58250000000000002</v>
      </c>
      <c r="AV20" s="404">
        <v>0.55333333333333301</v>
      </c>
      <c r="AW20" s="404">
        <v>0.75943625000000003</v>
      </c>
      <c r="AX20" s="404">
        <v>1.05997291666667</v>
      </c>
      <c r="AY20" s="404">
        <v>0.86984625000000004</v>
      </c>
      <c r="AZ20" s="404">
        <v>0.76450458333333304</v>
      </c>
      <c r="BA20" s="404">
        <v>0.69</v>
      </c>
      <c r="BB20" s="405">
        <v>0.6</v>
      </c>
      <c r="BE20" s="20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15.6" customHeight="1">
      <c r="A21" s="402">
        <v>16</v>
      </c>
      <c r="B21" s="403">
        <v>0.80791666666666795</v>
      </c>
      <c r="C21" s="404">
        <v>0.85750000000000104</v>
      </c>
      <c r="D21" s="404">
        <v>0.82583333333333397</v>
      </c>
      <c r="E21" s="404">
        <v>0.87125000000000097</v>
      </c>
      <c r="F21" s="404">
        <v>0.80333333333333401</v>
      </c>
      <c r="G21" s="404">
        <v>0.75416666666666698</v>
      </c>
      <c r="H21" s="404">
        <v>0.82952666666666797</v>
      </c>
      <c r="I21" s="404">
        <v>0.96708375000000002</v>
      </c>
      <c r="J21" s="404">
        <v>0.95142583333333397</v>
      </c>
      <c r="K21" s="404">
        <v>0.93703833333333397</v>
      </c>
      <c r="L21" s="404">
        <v>0.90916666666666701</v>
      </c>
      <c r="M21" s="405">
        <v>0.85041666666666804</v>
      </c>
      <c r="N21" s="393"/>
      <c r="O21" s="402">
        <v>16</v>
      </c>
      <c r="P21" s="403">
        <v>1.0162500000000001</v>
      </c>
      <c r="Q21" s="404">
        <v>1.0337499999999999</v>
      </c>
      <c r="R21" s="404">
        <v>0.96666666666666601</v>
      </c>
      <c r="S21" s="404">
        <v>1.0833333333333299</v>
      </c>
      <c r="T21" s="404">
        <v>1.12916666666667</v>
      </c>
      <c r="U21" s="404">
        <v>1.0266666666666699</v>
      </c>
      <c r="V21" s="404">
        <v>1.03914041666667</v>
      </c>
      <c r="W21" s="404">
        <v>1.18373666666667</v>
      </c>
      <c r="X21" s="404">
        <v>1.1845758333333301</v>
      </c>
      <c r="Y21" s="404">
        <v>1.16550833333333</v>
      </c>
      <c r="Z21" s="404">
        <v>1.1779166666666701</v>
      </c>
      <c r="AA21" s="405">
        <v>1.2575000000000001</v>
      </c>
      <c r="AB21" s="402">
        <v>16</v>
      </c>
      <c r="AC21" s="403">
        <v>1.17625</v>
      </c>
      <c r="AD21" s="404">
        <v>1.5720833333333299</v>
      </c>
      <c r="AE21" s="404">
        <v>1.21583333333333</v>
      </c>
      <c r="AF21" s="404">
        <v>1.31</v>
      </c>
      <c r="AG21" s="404">
        <v>1.3029166666666701</v>
      </c>
      <c r="AH21" s="404">
        <v>1.23583333333333</v>
      </c>
      <c r="AI21" s="404">
        <v>1.49648166666667</v>
      </c>
      <c r="AJ21" s="404">
        <v>2.93446125</v>
      </c>
      <c r="AK21" s="404">
        <v>3.16945708333333</v>
      </c>
      <c r="AL21" s="404">
        <v>3.28296541666667</v>
      </c>
      <c r="AM21" s="404">
        <v>3.0958333333333301</v>
      </c>
      <c r="AN21" s="405">
        <v>3.0004166666666698</v>
      </c>
      <c r="AO21" s="406"/>
      <c r="AP21" s="402">
        <v>16</v>
      </c>
      <c r="AQ21" s="403">
        <v>0.55583333333333296</v>
      </c>
      <c r="AR21" s="404">
        <v>0.71499999999999997</v>
      </c>
      <c r="AS21" s="404">
        <v>0.56125000000000003</v>
      </c>
      <c r="AT21" s="404">
        <v>0.59875</v>
      </c>
      <c r="AU21" s="404">
        <v>0.59708333333333297</v>
      </c>
      <c r="AV21" s="404">
        <v>0.57291666666666696</v>
      </c>
      <c r="AW21" s="404">
        <v>0.73785458333333298</v>
      </c>
      <c r="AX21" s="404">
        <v>1.0396841666666701</v>
      </c>
      <c r="AY21" s="404">
        <v>0.8738475</v>
      </c>
      <c r="AZ21" s="404">
        <v>0.76498458333333297</v>
      </c>
      <c r="BA21" s="404">
        <v>0.69</v>
      </c>
      <c r="BB21" s="405">
        <v>0.600833333333333</v>
      </c>
      <c r="BE21" s="20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15.6" customHeight="1">
      <c r="A22" s="402">
        <v>17</v>
      </c>
      <c r="B22" s="403">
        <v>0.81125000000000103</v>
      </c>
      <c r="C22" s="404">
        <v>0.850833333333334</v>
      </c>
      <c r="D22" s="404">
        <v>0.83208333333333395</v>
      </c>
      <c r="E22" s="404">
        <v>0.862916666666668</v>
      </c>
      <c r="F22" s="404">
        <v>0.80374999999999996</v>
      </c>
      <c r="G22" s="404">
        <v>0.75291666666666701</v>
      </c>
      <c r="H22" s="404">
        <v>0.837632500000001</v>
      </c>
      <c r="I22" s="404">
        <v>0.97227833333333402</v>
      </c>
      <c r="J22" s="404">
        <v>0.95186458333333401</v>
      </c>
      <c r="K22" s="404">
        <v>0.93663625000000095</v>
      </c>
      <c r="L22" s="404">
        <v>0.90708333333333402</v>
      </c>
      <c r="M22" s="405">
        <v>0.84166666666666701</v>
      </c>
      <c r="N22" s="393"/>
      <c r="O22" s="402">
        <v>17</v>
      </c>
      <c r="P22" s="403">
        <v>1.0220833333333299</v>
      </c>
      <c r="Q22" s="404">
        <v>1.02416666666667</v>
      </c>
      <c r="R22" s="404">
        <v>1.0262500000000001</v>
      </c>
      <c r="S22" s="404">
        <v>1.0591666666666699</v>
      </c>
      <c r="T22" s="404">
        <v>1.09916666666667</v>
      </c>
      <c r="U22" s="404">
        <v>1.0220833333333299</v>
      </c>
      <c r="V22" s="404">
        <v>1.05335666666667</v>
      </c>
      <c r="W22" s="404">
        <v>1.1866175000000001</v>
      </c>
      <c r="X22" s="404">
        <v>1.17800833333333</v>
      </c>
      <c r="Y22" s="404">
        <v>1.1787399999999999</v>
      </c>
      <c r="Z22" s="404">
        <v>1.1795833333333301</v>
      </c>
      <c r="AA22" s="405">
        <v>1.2262500000000001</v>
      </c>
      <c r="AB22" s="402">
        <v>17</v>
      </c>
      <c r="AC22" s="403">
        <v>1.1912499999999999</v>
      </c>
      <c r="AD22" s="404">
        <v>1.5208333333333299</v>
      </c>
      <c r="AE22" s="404">
        <v>1.2224999999999999</v>
      </c>
      <c r="AF22" s="404">
        <v>1.30125</v>
      </c>
      <c r="AG22" s="404">
        <v>1.3145833333333301</v>
      </c>
      <c r="AH22" s="404">
        <v>1.24833333333333</v>
      </c>
      <c r="AI22" s="404">
        <v>1.5416650000000001</v>
      </c>
      <c r="AJ22" s="404">
        <v>2.9565762499999999</v>
      </c>
      <c r="AK22" s="404">
        <v>3.1770166666666699</v>
      </c>
      <c r="AL22" s="404">
        <v>3.2799524999999998</v>
      </c>
      <c r="AM22" s="404">
        <v>3.09</v>
      </c>
      <c r="AN22" s="405">
        <v>2.9608333333333299</v>
      </c>
      <c r="AO22" s="406"/>
      <c r="AP22" s="402">
        <v>17</v>
      </c>
      <c r="AQ22" s="403">
        <v>0.5675</v>
      </c>
      <c r="AR22" s="404">
        <v>0.69791666666666696</v>
      </c>
      <c r="AS22" s="404">
        <v>0.55833333333333302</v>
      </c>
      <c r="AT22" s="404">
        <v>0.60416666666666596</v>
      </c>
      <c r="AU22" s="404">
        <v>0.612916666666666</v>
      </c>
      <c r="AV22" s="404">
        <v>0.57125000000000004</v>
      </c>
      <c r="AW22" s="404">
        <v>0.76993124999999996</v>
      </c>
      <c r="AX22" s="404">
        <v>1.0443450000000001</v>
      </c>
      <c r="AY22" s="404">
        <v>0.87624749999999996</v>
      </c>
      <c r="AZ22" s="404">
        <v>0.76709125</v>
      </c>
      <c r="BA22" s="404">
        <v>0.69</v>
      </c>
      <c r="BB22" s="405">
        <v>0.6</v>
      </c>
      <c r="BE22" s="20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15.6" customHeight="1">
      <c r="A23" s="402">
        <v>18</v>
      </c>
      <c r="B23" s="403">
        <v>0.81625000000000103</v>
      </c>
      <c r="C23" s="404">
        <v>0.85375000000000101</v>
      </c>
      <c r="D23" s="404">
        <v>0.84416666666666795</v>
      </c>
      <c r="E23" s="404">
        <v>0.86708333333333398</v>
      </c>
      <c r="F23" s="404">
        <v>0.81166666666666698</v>
      </c>
      <c r="G23" s="404">
        <v>0.74750000000000105</v>
      </c>
      <c r="H23" s="404">
        <v>0.84163041666666705</v>
      </c>
      <c r="I23" s="404">
        <v>0.97744833333333403</v>
      </c>
      <c r="J23" s="404">
        <v>0.95123458333333399</v>
      </c>
      <c r="K23" s="404">
        <v>0.94569083333333404</v>
      </c>
      <c r="L23" s="404">
        <v>0.90500000000000103</v>
      </c>
      <c r="M23" s="405">
        <v>0.84208333333333396</v>
      </c>
      <c r="N23" s="393"/>
      <c r="O23" s="402">
        <v>18</v>
      </c>
      <c r="P23" s="403">
        <v>1.0404166666666701</v>
      </c>
      <c r="Q23" s="404">
        <v>1.0629166666666701</v>
      </c>
      <c r="R23" s="404">
        <v>1.0625</v>
      </c>
      <c r="S23" s="404">
        <v>1.04833333333333</v>
      </c>
      <c r="T23" s="404">
        <v>1.0791666666666699</v>
      </c>
      <c r="U23" s="404">
        <v>1.00708333333333</v>
      </c>
      <c r="V23" s="404">
        <v>1.05788333333333</v>
      </c>
      <c r="W23" s="404">
        <v>1.1963954166666699</v>
      </c>
      <c r="X23" s="404">
        <v>1.1703287499999999</v>
      </c>
      <c r="Y23" s="404">
        <v>1.2126329166666701</v>
      </c>
      <c r="Z23" s="404">
        <v>1.1870833333333299</v>
      </c>
      <c r="AA23" s="405">
        <v>1.23125</v>
      </c>
      <c r="AB23" s="402">
        <v>18</v>
      </c>
      <c r="AC23" s="403">
        <v>1.1975</v>
      </c>
      <c r="AD23" s="404">
        <v>1.37083333333333</v>
      </c>
      <c r="AE23" s="404">
        <v>1.2254166666666699</v>
      </c>
      <c r="AF23" s="404">
        <v>1.30708333333333</v>
      </c>
      <c r="AG23" s="404">
        <v>1.3262499999999999</v>
      </c>
      <c r="AH23" s="404">
        <v>1.24416666666667</v>
      </c>
      <c r="AI23" s="404">
        <v>1.5830225</v>
      </c>
      <c r="AJ23" s="404">
        <v>2.9794575000000001</v>
      </c>
      <c r="AK23" s="404">
        <v>3.1850833333333299</v>
      </c>
      <c r="AL23" s="404">
        <v>3.2823275000000001</v>
      </c>
      <c r="AM23" s="404">
        <v>3.09</v>
      </c>
      <c r="AN23" s="405">
        <v>2.9249999999999998</v>
      </c>
      <c r="AO23" s="406"/>
      <c r="AP23" s="402">
        <v>18</v>
      </c>
      <c r="AQ23" s="403">
        <v>0.57666666666666699</v>
      </c>
      <c r="AR23" s="404">
        <v>0.67625000000000002</v>
      </c>
      <c r="AS23" s="404">
        <v>0.56999999999999995</v>
      </c>
      <c r="AT23" s="404">
        <v>0.61083333333333301</v>
      </c>
      <c r="AU23" s="404">
        <v>0.62749999999999995</v>
      </c>
      <c r="AV23" s="404">
        <v>0.5675</v>
      </c>
      <c r="AW23" s="404">
        <v>0.79241708333333305</v>
      </c>
      <c r="AX23" s="404">
        <v>1.0646695833333299</v>
      </c>
      <c r="AY23" s="404">
        <v>0.87780999999999998</v>
      </c>
      <c r="AZ23" s="404">
        <v>0.77293583333333304</v>
      </c>
      <c r="BA23" s="404">
        <v>0.69041666666666601</v>
      </c>
      <c r="BB23" s="405">
        <v>0.59791666666666599</v>
      </c>
      <c r="BE23" s="20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15.6" customHeight="1">
      <c r="A24" s="402">
        <v>19</v>
      </c>
      <c r="B24" s="403">
        <v>0.82583333333333397</v>
      </c>
      <c r="C24" s="404">
        <v>0.85291666666666799</v>
      </c>
      <c r="D24" s="404">
        <v>0.84208333333333396</v>
      </c>
      <c r="E24" s="404">
        <v>0.88250000000000095</v>
      </c>
      <c r="F24" s="404">
        <v>0.81333333333333402</v>
      </c>
      <c r="G24" s="404">
        <v>0.742916666666667</v>
      </c>
      <c r="H24" s="404">
        <v>0.85102916666666795</v>
      </c>
      <c r="I24" s="404">
        <v>0.97247125000000101</v>
      </c>
      <c r="J24" s="404">
        <v>0.95080250000000099</v>
      </c>
      <c r="K24" s="404">
        <v>0.92261166666666805</v>
      </c>
      <c r="L24" s="404">
        <v>0.89666666666666806</v>
      </c>
      <c r="M24" s="405">
        <v>0.82333333333333403</v>
      </c>
      <c r="N24" s="393"/>
      <c r="O24" s="402">
        <v>19</v>
      </c>
      <c r="P24" s="403">
        <v>1.0691666666666699</v>
      </c>
      <c r="Q24" s="404">
        <v>1.0770833333333301</v>
      </c>
      <c r="R24" s="404">
        <v>1.05083333333333</v>
      </c>
      <c r="S24" s="404">
        <v>1.0841666666666701</v>
      </c>
      <c r="T24" s="404">
        <v>1.07083333333333</v>
      </c>
      <c r="U24" s="404">
        <v>0.99</v>
      </c>
      <c r="V24" s="404">
        <v>1.0598095833333301</v>
      </c>
      <c r="W24" s="404">
        <v>1.1962045833333299</v>
      </c>
      <c r="X24" s="404">
        <v>1.1596850000000001</v>
      </c>
      <c r="Y24" s="404">
        <v>1.1350425</v>
      </c>
      <c r="Z24" s="404">
        <v>1.19291666666667</v>
      </c>
      <c r="AA24" s="405">
        <v>1.1779166666666701</v>
      </c>
      <c r="AB24" s="402">
        <v>19</v>
      </c>
      <c r="AC24" s="403">
        <v>1.19625</v>
      </c>
      <c r="AD24" s="404">
        <v>1.3120833333333299</v>
      </c>
      <c r="AE24" s="404">
        <v>1.2375</v>
      </c>
      <c r="AF24" s="404">
        <v>1.31666666666667</v>
      </c>
      <c r="AG24" s="404">
        <v>1.3391666666666699</v>
      </c>
      <c r="AH24" s="404">
        <v>1.2549999999999999</v>
      </c>
      <c r="AI24" s="404">
        <v>1.62189125</v>
      </c>
      <c r="AJ24" s="404">
        <v>3.0007254166666701</v>
      </c>
      <c r="AK24" s="404">
        <v>3.1931195833333299</v>
      </c>
      <c r="AL24" s="404">
        <v>3.2798458333333298</v>
      </c>
      <c r="AM24" s="404">
        <v>3.09</v>
      </c>
      <c r="AN24" s="405">
        <v>2.8929166666666699</v>
      </c>
      <c r="AO24" s="406"/>
      <c r="AP24" s="402">
        <v>19</v>
      </c>
      <c r="AQ24" s="403">
        <v>0.59833333333333305</v>
      </c>
      <c r="AR24" s="404">
        <v>0.68416666666666603</v>
      </c>
      <c r="AS24" s="404">
        <v>0.57333333333333303</v>
      </c>
      <c r="AT24" s="404">
        <v>0.61375000000000002</v>
      </c>
      <c r="AU24" s="404">
        <v>0.644166666666667</v>
      </c>
      <c r="AV24" s="404">
        <v>0.57041666666666702</v>
      </c>
      <c r="AW24" s="404">
        <v>0.81008083333333403</v>
      </c>
      <c r="AX24" s="404">
        <v>1.03893208333333</v>
      </c>
      <c r="AY24" s="404">
        <v>0.88423874999999996</v>
      </c>
      <c r="AZ24" s="404">
        <v>0.76584750000000001</v>
      </c>
      <c r="BA24" s="404">
        <v>0.69583333333333297</v>
      </c>
      <c r="BB24" s="405">
        <v>0.574583333333334</v>
      </c>
      <c r="BE24" s="20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15.6" customHeight="1">
      <c r="A25" s="402">
        <v>20</v>
      </c>
      <c r="B25" s="403">
        <v>0.82958333333333401</v>
      </c>
      <c r="C25" s="404">
        <v>0.85125000000000095</v>
      </c>
      <c r="D25" s="404">
        <v>0.84916666666666696</v>
      </c>
      <c r="E25" s="404">
        <v>0.88333333333333397</v>
      </c>
      <c r="F25" s="404">
        <v>0.81666666666666698</v>
      </c>
      <c r="G25" s="404">
        <v>0.73583333333333401</v>
      </c>
      <c r="H25" s="404">
        <v>0.86059750000000002</v>
      </c>
      <c r="I25" s="404">
        <v>0.97564208333333402</v>
      </c>
      <c r="J25" s="404">
        <v>0.94970833333333404</v>
      </c>
      <c r="K25" s="404">
        <v>0.90430125000000094</v>
      </c>
      <c r="L25" s="404">
        <v>0.90291666666666803</v>
      </c>
      <c r="M25" s="405">
        <v>0.81708333333333405</v>
      </c>
      <c r="N25" s="393"/>
      <c r="O25" s="402">
        <v>20</v>
      </c>
      <c r="P25" s="403">
        <v>1.05833333333333</v>
      </c>
      <c r="Q25" s="404">
        <v>1.07541666666667</v>
      </c>
      <c r="R25" s="404">
        <v>1.08</v>
      </c>
      <c r="S25" s="404">
        <v>1.0720833333333299</v>
      </c>
      <c r="T25" s="404">
        <v>1.0670833333333301</v>
      </c>
      <c r="U25" s="404">
        <v>0.980833333333333</v>
      </c>
      <c r="V25" s="404">
        <v>1.0555062500000001</v>
      </c>
      <c r="W25" s="404">
        <v>1.2080554166666699</v>
      </c>
      <c r="X25" s="404">
        <v>1.1438170833333301</v>
      </c>
      <c r="Y25" s="404">
        <v>1.07929125</v>
      </c>
      <c r="Z25" s="404">
        <v>1.19291666666667</v>
      </c>
      <c r="AA25" s="405">
        <v>1.1754166666666701</v>
      </c>
      <c r="AB25" s="402">
        <v>20</v>
      </c>
      <c r="AC25" s="403">
        <v>1.18458333333333</v>
      </c>
      <c r="AD25" s="404">
        <v>1.28666666666667</v>
      </c>
      <c r="AE25" s="404">
        <v>1.2533333333333301</v>
      </c>
      <c r="AF25" s="404">
        <v>1.31666666666667</v>
      </c>
      <c r="AG25" s="404">
        <v>1.3433333333333299</v>
      </c>
      <c r="AH25" s="404">
        <v>1.2504166666666701</v>
      </c>
      <c r="AI25" s="404">
        <v>1.6584904166666701</v>
      </c>
      <c r="AJ25" s="404">
        <v>3.02013166666667</v>
      </c>
      <c r="AK25" s="404">
        <v>3.1996579166666699</v>
      </c>
      <c r="AL25" s="404">
        <v>3.2672320833333299</v>
      </c>
      <c r="AM25" s="404">
        <v>3.09</v>
      </c>
      <c r="AN25" s="405">
        <v>2.8558333333333299</v>
      </c>
      <c r="AO25" s="406"/>
      <c r="AP25" s="402">
        <v>20</v>
      </c>
      <c r="AQ25" s="403">
        <v>0.62124999999999997</v>
      </c>
      <c r="AR25" s="404">
        <v>0.68666666666666598</v>
      </c>
      <c r="AS25" s="404">
        <v>0.57833333333333303</v>
      </c>
      <c r="AT25" s="404">
        <v>0.62041666666666695</v>
      </c>
      <c r="AU25" s="404">
        <v>0.61541666666666595</v>
      </c>
      <c r="AV25" s="404">
        <v>0.55125000000000002</v>
      </c>
      <c r="AW25" s="404">
        <v>0.82066416666666697</v>
      </c>
      <c r="AX25" s="404">
        <v>0.98860083333333304</v>
      </c>
      <c r="AY25" s="404">
        <v>0.88499333333333297</v>
      </c>
      <c r="AZ25" s="404">
        <v>0.70843958333333301</v>
      </c>
      <c r="BA25" s="404">
        <v>0.70625000000000004</v>
      </c>
      <c r="BB25" s="405">
        <v>0.56208333333333305</v>
      </c>
      <c r="BE25" s="20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15.6" customHeight="1">
      <c r="A26" s="402">
        <v>21</v>
      </c>
      <c r="B26" s="403">
        <v>0.82541666666666702</v>
      </c>
      <c r="C26" s="404">
        <v>0.85875000000000101</v>
      </c>
      <c r="D26" s="404">
        <v>0.84083333333333399</v>
      </c>
      <c r="E26" s="404">
        <v>0.88166666666666804</v>
      </c>
      <c r="F26" s="404">
        <v>0.81541666666666701</v>
      </c>
      <c r="G26" s="404">
        <v>0.73875000000000002</v>
      </c>
      <c r="H26" s="404">
        <v>0.86303249999999998</v>
      </c>
      <c r="I26" s="404">
        <v>0.97986916666666701</v>
      </c>
      <c r="J26" s="404">
        <v>0.94638416666666803</v>
      </c>
      <c r="K26" s="404">
        <v>0.90917833333333398</v>
      </c>
      <c r="L26" s="404">
        <v>0.89875000000000105</v>
      </c>
      <c r="M26" s="405">
        <v>0.82</v>
      </c>
      <c r="N26" s="393"/>
      <c r="O26" s="402">
        <v>21</v>
      </c>
      <c r="P26" s="403">
        <v>1.0325</v>
      </c>
      <c r="Q26" s="404">
        <v>1.09208333333333</v>
      </c>
      <c r="R26" s="404">
        <v>1.0362499999999999</v>
      </c>
      <c r="S26" s="404">
        <v>1.04958333333333</v>
      </c>
      <c r="T26" s="404">
        <v>1.0558333333333301</v>
      </c>
      <c r="U26" s="404">
        <v>1.00708333333333</v>
      </c>
      <c r="V26" s="404">
        <v>1.0669200000000001</v>
      </c>
      <c r="W26" s="404">
        <v>1.21991916666667</v>
      </c>
      <c r="X26" s="404">
        <v>1.1198920833333299</v>
      </c>
      <c r="Y26" s="404">
        <v>1.14669625</v>
      </c>
      <c r="Z26" s="404">
        <v>1.1170833333333301</v>
      </c>
      <c r="AA26" s="405">
        <v>1.20708333333333</v>
      </c>
      <c r="AB26" s="402">
        <v>21</v>
      </c>
      <c r="AC26" s="403">
        <v>1.1837500000000001</v>
      </c>
      <c r="AD26" s="404">
        <v>1.2749999999999999</v>
      </c>
      <c r="AE26" s="404">
        <v>1.24583333333333</v>
      </c>
      <c r="AF26" s="404">
        <v>1.3162499999999999</v>
      </c>
      <c r="AG26" s="404">
        <v>1.3191666666666699</v>
      </c>
      <c r="AH26" s="404">
        <v>1.2533333333333301</v>
      </c>
      <c r="AI26" s="404">
        <v>1.6989220833333301</v>
      </c>
      <c r="AJ26" s="404">
        <v>3.0384441666666699</v>
      </c>
      <c r="AK26" s="404">
        <v>3.2065429166666699</v>
      </c>
      <c r="AL26" s="404">
        <v>3.2552587499999999</v>
      </c>
      <c r="AM26" s="404">
        <v>3.09</v>
      </c>
      <c r="AN26" s="405">
        <v>2.81958333333333</v>
      </c>
      <c r="AO26" s="406"/>
      <c r="AP26" s="402">
        <v>21</v>
      </c>
      <c r="AQ26" s="403">
        <v>0.64083333333333303</v>
      </c>
      <c r="AR26" s="404">
        <v>0.69708333333333306</v>
      </c>
      <c r="AS26" s="404">
        <v>0.57125000000000004</v>
      </c>
      <c r="AT26" s="404">
        <v>0.62291666666666601</v>
      </c>
      <c r="AU26" s="404">
        <v>0.57666666666666599</v>
      </c>
      <c r="AV26" s="404">
        <v>0.56666666666666698</v>
      </c>
      <c r="AW26" s="404">
        <v>0.83619791666666698</v>
      </c>
      <c r="AX26" s="404">
        <v>0.98659208333333304</v>
      </c>
      <c r="AY26" s="404">
        <v>0.88816416666666698</v>
      </c>
      <c r="AZ26" s="404">
        <v>0.67295249999999995</v>
      </c>
      <c r="BA26" s="404">
        <v>0.71</v>
      </c>
      <c r="BB26" s="405">
        <v>0.56833333333333302</v>
      </c>
      <c r="BE26" s="20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ht="15.6" customHeight="1">
      <c r="A27" s="402">
        <v>22</v>
      </c>
      <c r="B27" s="403">
        <v>0.82541666666666702</v>
      </c>
      <c r="C27" s="404">
        <v>0.85666666666666702</v>
      </c>
      <c r="D27" s="404">
        <v>0.84291666666666798</v>
      </c>
      <c r="E27" s="404">
        <v>0.88250000000000095</v>
      </c>
      <c r="F27" s="404">
        <v>0.80083333333333395</v>
      </c>
      <c r="G27" s="404">
        <v>0.74000000000000099</v>
      </c>
      <c r="H27" s="404">
        <v>0.87750250000000096</v>
      </c>
      <c r="I27" s="404">
        <v>0.97698416666666699</v>
      </c>
      <c r="J27" s="404">
        <v>0.94525166666666804</v>
      </c>
      <c r="K27" s="404">
        <v>0.91210375000000099</v>
      </c>
      <c r="L27" s="404">
        <v>0.89791666666666803</v>
      </c>
      <c r="M27" s="405">
        <v>0.80250000000000099</v>
      </c>
      <c r="N27" s="393"/>
      <c r="O27" s="402">
        <v>22</v>
      </c>
      <c r="P27" s="403">
        <v>1.0204166666666701</v>
      </c>
      <c r="Q27" s="404">
        <v>1.0774999999999999</v>
      </c>
      <c r="R27" s="404">
        <v>1.06666666666667</v>
      </c>
      <c r="S27" s="404">
        <v>1.0404166666666701</v>
      </c>
      <c r="T27" s="404">
        <v>1.0725</v>
      </c>
      <c r="U27" s="404">
        <v>1.0091666666666701</v>
      </c>
      <c r="V27" s="404">
        <v>1.09142083333333</v>
      </c>
      <c r="W27" s="404">
        <v>1.22196666666667</v>
      </c>
      <c r="X27" s="404">
        <v>1.1002829166666701</v>
      </c>
      <c r="Y27" s="404">
        <v>1.2005349999999999</v>
      </c>
      <c r="Z27" s="404">
        <v>1.0204166666666701</v>
      </c>
      <c r="AA27" s="405">
        <v>1.1666666666666701</v>
      </c>
      <c r="AB27" s="402">
        <v>22</v>
      </c>
      <c r="AC27" s="403">
        <v>1.1970833333333299</v>
      </c>
      <c r="AD27" s="404">
        <v>1.2566666666666699</v>
      </c>
      <c r="AE27" s="404">
        <v>1.19458333333333</v>
      </c>
      <c r="AF27" s="404">
        <v>1.32</v>
      </c>
      <c r="AG27" s="404">
        <v>1.31083333333333</v>
      </c>
      <c r="AH27" s="404">
        <v>1.2545833333333301</v>
      </c>
      <c r="AI27" s="404">
        <v>1.7490870833333301</v>
      </c>
      <c r="AJ27" s="404">
        <v>3.0572400000000002</v>
      </c>
      <c r="AK27" s="404">
        <v>3.2133275000000001</v>
      </c>
      <c r="AL27" s="404">
        <v>3.2444337499999998</v>
      </c>
      <c r="AM27" s="404">
        <v>3.09</v>
      </c>
      <c r="AN27" s="405">
        <v>2.625</v>
      </c>
      <c r="AO27" s="406"/>
      <c r="AP27" s="402">
        <v>22</v>
      </c>
      <c r="AQ27" s="403">
        <v>0.66374999999999995</v>
      </c>
      <c r="AR27" s="404">
        <v>0.69791666666666596</v>
      </c>
      <c r="AS27" s="404">
        <v>0.53625</v>
      </c>
      <c r="AT27" s="404">
        <v>0.63</v>
      </c>
      <c r="AU27" s="404">
        <v>0.57416666666666705</v>
      </c>
      <c r="AV27" s="404">
        <v>0.57374999999999998</v>
      </c>
      <c r="AW27" s="404">
        <v>0.85699749999999997</v>
      </c>
      <c r="AX27" s="404">
        <v>0.99883208333333295</v>
      </c>
      <c r="AY27" s="404">
        <v>0.88993541666666698</v>
      </c>
      <c r="AZ27" s="404">
        <v>0.67146625000000004</v>
      </c>
      <c r="BA27" s="404">
        <v>0.71</v>
      </c>
      <c r="BB27" s="405">
        <v>0.574583333333333</v>
      </c>
      <c r="BE27" s="20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ht="15.6" customHeight="1">
      <c r="A28" s="402">
        <v>23</v>
      </c>
      <c r="B28" s="403">
        <v>0.831666666666667</v>
      </c>
      <c r="C28" s="404">
        <v>0.86666666666666803</v>
      </c>
      <c r="D28" s="404">
        <v>0.82166666666666699</v>
      </c>
      <c r="E28" s="404">
        <v>0.90416666666666801</v>
      </c>
      <c r="F28" s="404">
        <v>0.80083333333333395</v>
      </c>
      <c r="G28" s="404">
        <v>0.73291666666666699</v>
      </c>
      <c r="H28" s="404">
        <v>0.88728083333333396</v>
      </c>
      <c r="I28" s="404">
        <v>0.981815833333334</v>
      </c>
      <c r="J28" s="404">
        <v>0.93452666666666695</v>
      </c>
      <c r="K28" s="404">
        <v>0.91351291666666701</v>
      </c>
      <c r="L28" s="404">
        <v>0.90958333333333397</v>
      </c>
      <c r="M28" s="405">
        <v>0.80208333333333404</v>
      </c>
      <c r="N28" s="393"/>
      <c r="O28" s="402">
        <v>23</v>
      </c>
      <c r="P28" s="403">
        <v>1.04958333333333</v>
      </c>
      <c r="Q28" s="404">
        <v>1.1116666666666699</v>
      </c>
      <c r="R28" s="404">
        <v>1.0558333333333301</v>
      </c>
      <c r="S28" s="404">
        <v>1.0870833333333301</v>
      </c>
      <c r="T28" s="404">
        <v>1.06791666666667</v>
      </c>
      <c r="U28" s="404">
        <v>1.0091666666666701</v>
      </c>
      <c r="V28" s="404">
        <v>1.0978349999999999</v>
      </c>
      <c r="W28" s="404">
        <v>1.2237595833333299</v>
      </c>
      <c r="X28" s="404">
        <v>1.1060762500000001</v>
      </c>
      <c r="Y28" s="404">
        <v>1.24161875</v>
      </c>
      <c r="Z28" s="404">
        <v>1.1924999999999999</v>
      </c>
      <c r="AA28" s="405">
        <v>1.1595833333333301</v>
      </c>
      <c r="AB28" s="402">
        <v>23</v>
      </c>
      <c r="AC28" s="403">
        <v>1.2191666666666701</v>
      </c>
      <c r="AD28" s="404">
        <v>1.24</v>
      </c>
      <c r="AE28" s="404">
        <v>1.1204166666666699</v>
      </c>
      <c r="AF28" s="404">
        <v>1.3287500000000001</v>
      </c>
      <c r="AG28" s="404">
        <v>1.3270833333333301</v>
      </c>
      <c r="AH28" s="404">
        <v>1.23833333333333</v>
      </c>
      <c r="AI28" s="404">
        <v>1.7979308333333299</v>
      </c>
      <c r="AJ28" s="404">
        <v>3.0756541666666699</v>
      </c>
      <c r="AK28" s="404">
        <v>3.2178837499999999</v>
      </c>
      <c r="AL28" s="404">
        <v>3.2337125000000002</v>
      </c>
      <c r="AM28" s="404">
        <v>3.09</v>
      </c>
      <c r="AN28" s="405">
        <v>1.9070833333333299</v>
      </c>
      <c r="AO28" s="406"/>
      <c r="AP28" s="402">
        <v>23</v>
      </c>
      <c r="AQ28" s="403">
        <v>0.69083333333333297</v>
      </c>
      <c r="AR28" s="404">
        <v>0.68874999999999997</v>
      </c>
      <c r="AS28" s="404">
        <v>0.50666666666666704</v>
      </c>
      <c r="AT28" s="404">
        <v>0.63124999999999998</v>
      </c>
      <c r="AU28" s="404">
        <v>0.6</v>
      </c>
      <c r="AV28" s="404">
        <v>0.54958333333333298</v>
      </c>
      <c r="AW28" s="404">
        <v>0.87520624999999996</v>
      </c>
      <c r="AX28" s="404">
        <v>0.98975291666666698</v>
      </c>
      <c r="AY28" s="404">
        <v>0.83066249999999997</v>
      </c>
      <c r="AZ28" s="404">
        <v>0.67591625</v>
      </c>
      <c r="BA28" s="404">
        <v>0.71</v>
      </c>
      <c r="BB28" s="405">
        <v>0.57999999999999996</v>
      </c>
      <c r="BE28" s="20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ht="15.6" customHeight="1">
      <c r="A29" s="402">
        <v>24</v>
      </c>
      <c r="B29" s="403">
        <v>0.83583333333333398</v>
      </c>
      <c r="C29" s="404">
        <v>0.87125000000000097</v>
      </c>
      <c r="D29" s="404">
        <v>0.81875000000000098</v>
      </c>
      <c r="E29" s="404">
        <v>0.90791666666666704</v>
      </c>
      <c r="F29" s="404">
        <v>0.80166666666666697</v>
      </c>
      <c r="G29" s="404">
        <v>0.73375000000000001</v>
      </c>
      <c r="H29" s="404">
        <v>0.893124583333334</v>
      </c>
      <c r="I29" s="404">
        <v>0.97419916666666695</v>
      </c>
      <c r="J29" s="404">
        <v>0.93507333333333398</v>
      </c>
      <c r="K29" s="404">
        <v>0.91051958333333405</v>
      </c>
      <c r="L29" s="404">
        <v>0.89833333333333398</v>
      </c>
      <c r="M29" s="405">
        <v>0.79916666666666802</v>
      </c>
      <c r="N29" s="393"/>
      <c r="O29" s="402">
        <v>24</v>
      </c>
      <c r="P29" s="403">
        <v>1.06541666666667</v>
      </c>
      <c r="Q29" s="404">
        <v>1.13083333333333</v>
      </c>
      <c r="R29" s="404">
        <v>1.0770833333333301</v>
      </c>
      <c r="S29" s="404">
        <v>1.1025</v>
      </c>
      <c r="T29" s="404">
        <v>1.0545833333333301</v>
      </c>
      <c r="U29" s="404">
        <v>1.0104166666666701</v>
      </c>
      <c r="V29" s="404">
        <v>1.0955916666666701</v>
      </c>
      <c r="W29" s="404">
        <v>1.2192575000000001</v>
      </c>
      <c r="X29" s="404">
        <v>1.1441854166666701</v>
      </c>
      <c r="Y29" s="404">
        <v>1.2267983333333301</v>
      </c>
      <c r="Z29" s="404">
        <v>1.2262500000000001</v>
      </c>
      <c r="AA29" s="405">
        <v>1.17458333333333</v>
      </c>
      <c r="AB29" s="402">
        <v>24</v>
      </c>
      <c r="AC29" s="403">
        <v>1.2604166666666701</v>
      </c>
      <c r="AD29" s="404">
        <v>1.23</v>
      </c>
      <c r="AE29" s="404">
        <v>1.0725</v>
      </c>
      <c r="AF29" s="404">
        <v>1.33</v>
      </c>
      <c r="AG29" s="404">
        <v>1.3416666666666699</v>
      </c>
      <c r="AH29" s="404">
        <v>1.2308333333333299</v>
      </c>
      <c r="AI29" s="404">
        <v>1.8537662500000001</v>
      </c>
      <c r="AJ29" s="404">
        <v>3.0928133333333299</v>
      </c>
      <c r="AK29" s="404">
        <v>3.2242704166666698</v>
      </c>
      <c r="AL29" s="404">
        <v>3.2208558333333301</v>
      </c>
      <c r="AM29" s="404">
        <v>3.09</v>
      </c>
      <c r="AN29" s="405">
        <v>1.5791666666666699</v>
      </c>
      <c r="AO29" s="406"/>
      <c r="AP29" s="402">
        <v>24</v>
      </c>
      <c r="AQ29" s="403">
        <v>0.71375</v>
      </c>
      <c r="AR29" s="404">
        <v>0.67249999999999999</v>
      </c>
      <c r="AS29" s="404">
        <v>0.49833333333333302</v>
      </c>
      <c r="AT29" s="404">
        <v>0.63375000000000004</v>
      </c>
      <c r="AU29" s="404">
        <v>0.62541666666666695</v>
      </c>
      <c r="AV29" s="404">
        <v>0.55083333333333295</v>
      </c>
      <c r="AW29" s="404">
        <v>0.89330708333333297</v>
      </c>
      <c r="AX29" s="404">
        <v>0.93222458333333302</v>
      </c>
      <c r="AY29" s="404">
        <v>0.81220583333333296</v>
      </c>
      <c r="AZ29" s="404">
        <v>0.68471708333333303</v>
      </c>
      <c r="BA29" s="404">
        <v>0.70625000000000004</v>
      </c>
      <c r="BB29" s="405">
        <v>0.58541666666666703</v>
      </c>
      <c r="BE29" s="20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ht="15.6" customHeight="1">
      <c r="A30" s="402">
        <v>25</v>
      </c>
      <c r="B30" s="403">
        <v>0.84166666666666801</v>
      </c>
      <c r="C30" s="404">
        <v>0.87125000000000097</v>
      </c>
      <c r="D30" s="404">
        <v>0.82250000000000001</v>
      </c>
      <c r="E30" s="404">
        <v>0.89166666666666805</v>
      </c>
      <c r="F30" s="404">
        <v>0.80250000000000099</v>
      </c>
      <c r="G30" s="404">
        <v>0.73250000000000004</v>
      </c>
      <c r="H30" s="404">
        <v>0.90227958333333402</v>
      </c>
      <c r="I30" s="404">
        <v>0.94930250000000005</v>
      </c>
      <c r="J30" s="404">
        <v>0.93153208333333404</v>
      </c>
      <c r="K30" s="404">
        <v>0.90304208333333402</v>
      </c>
      <c r="L30" s="404">
        <v>0.89541666666666797</v>
      </c>
      <c r="M30" s="405">
        <v>0.81208333333333405</v>
      </c>
      <c r="N30" s="393"/>
      <c r="O30" s="402">
        <v>25</v>
      </c>
      <c r="P30" s="403">
        <v>1.0604166666666699</v>
      </c>
      <c r="Q30" s="404">
        <v>1.135</v>
      </c>
      <c r="R30" s="404">
        <v>1.08541666666667</v>
      </c>
      <c r="S30" s="404">
        <v>1.06416666666667</v>
      </c>
      <c r="T30" s="404">
        <v>1.0475000000000001</v>
      </c>
      <c r="U30" s="404">
        <v>1.01291666666667</v>
      </c>
      <c r="V30" s="404">
        <v>1.1061587500000001</v>
      </c>
      <c r="W30" s="404">
        <v>1.17410375</v>
      </c>
      <c r="X30" s="404">
        <v>1.1404970833333301</v>
      </c>
      <c r="Y30" s="404">
        <v>1.18244041666667</v>
      </c>
      <c r="Z30" s="404">
        <v>1.2666666666666699</v>
      </c>
      <c r="AA30" s="405">
        <v>1.2050000000000001</v>
      </c>
      <c r="AB30" s="402">
        <v>25</v>
      </c>
      <c r="AC30" s="403">
        <v>1.30083333333333</v>
      </c>
      <c r="AD30" s="404">
        <v>1.2262500000000001</v>
      </c>
      <c r="AE30" s="404">
        <v>1.09916666666667</v>
      </c>
      <c r="AF30" s="404">
        <v>1.32958333333333</v>
      </c>
      <c r="AG30" s="404">
        <v>1.3574999999999999</v>
      </c>
      <c r="AH30" s="404">
        <v>1.2166666666666699</v>
      </c>
      <c r="AI30" s="404">
        <v>1.91790333333333</v>
      </c>
      <c r="AJ30" s="404">
        <v>3.1075075000000001</v>
      </c>
      <c r="AK30" s="404">
        <v>3.2301404166666701</v>
      </c>
      <c r="AL30" s="404">
        <v>3.2012304166666699</v>
      </c>
      <c r="AM30" s="404">
        <v>3.09</v>
      </c>
      <c r="AN30" s="405">
        <v>1.55708333333333</v>
      </c>
      <c r="AO30" s="406"/>
      <c r="AP30" s="402">
        <v>25</v>
      </c>
      <c r="AQ30" s="403">
        <v>0.73750000000000004</v>
      </c>
      <c r="AR30" s="404">
        <v>0.66749999999999998</v>
      </c>
      <c r="AS30" s="404">
        <v>0.51416666666666599</v>
      </c>
      <c r="AT30" s="404">
        <v>0.63916666666666699</v>
      </c>
      <c r="AU30" s="404">
        <v>0.64666666666666694</v>
      </c>
      <c r="AV30" s="404">
        <v>0.55791666666666695</v>
      </c>
      <c r="AW30" s="404">
        <v>0.91113</v>
      </c>
      <c r="AX30" s="404">
        <v>0.91064458333333298</v>
      </c>
      <c r="AY30" s="404">
        <v>0.82201458333333299</v>
      </c>
      <c r="AZ30" s="404">
        <v>0.68995291666666703</v>
      </c>
      <c r="BA30" s="404">
        <v>0.70583333333333398</v>
      </c>
      <c r="BB30" s="405">
        <v>0.59208333333333296</v>
      </c>
      <c r="BE30" s="20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ht="15.6" customHeight="1">
      <c r="A31" s="402">
        <v>26</v>
      </c>
      <c r="B31" s="403">
        <v>0.84708333333333397</v>
      </c>
      <c r="C31" s="404">
        <v>0.86583333333333401</v>
      </c>
      <c r="D31" s="404">
        <v>0.84083333333333399</v>
      </c>
      <c r="E31" s="404">
        <v>0.88625000000000098</v>
      </c>
      <c r="F31" s="404">
        <v>0.80958333333333399</v>
      </c>
      <c r="G31" s="404">
        <v>0.73958333333333404</v>
      </c>
      <c r="H31" s="404">
        <v>0.90961000000000103</v>
      </c>
      <c r="I31" s="404">
        <v>0.91503250000000003</v>
      </c>
      <c r="J31" s="404">
        <v>0.93879958333333402</v>
      </c>
      <c r="K31" s="404">
        <v>0.902343750000001</v>
      </c>
      <c r="L31" s="404">
        <v>0.90041666666666798</v>
      </c>
      <c r="M31" s="405">
        <v>0.81416666666666704</v>
      </c>
      <c r="N31" s="393"/>
      <c r="O31" s="402">
        <v>26</v>
      </c>
      <c r="P31" s="403">
        <v>1.0375000000000001</v>
      </c>
      <c r="Q31" s="404">
        <v>1.1216666666666699</v>
      </c>
      <c r="R31" s="404">
        <v>1.1216666666666699</v>
      </c>
      <c r="S31" s="404">
        <v>1.04666666666667</v>
      </c>
      <c r="T31" s="404">
        <v>1.05375</v>
      </c>
      <c r="U31" s="404">
        <v>1.0249999999999999</v>
      </c>
      <c r="V31" s="404">
        <v>1.1084425</v>
      </c>
      <c r="W31" s="404">
        <v>1.14218833333333</v>
      </c>
      <c r="X31" s="404">
        <v>1.1552862500000001</v>
      </c>
      <c r="Y31" s="404">
        <v>1.1615345833333299</v>
      </c>
      <c r="Z31" s="404">
        <v>1.30958333333333</v>
      </c>
      <c r="AA31" s="405">
        <v>1.2154166666666699</v>
      </c>
      <c r="AB31" s="402">
        <v>26</v>
      </c>
      <c r="AC31" s="403">
        <v>1.33083333333333</v>
      </c>
      <c r="AD31" s="404">
        <v>1.22583333333333</v>
      </c>
      <c r="AE31" s="404">
        <v>1.13083333333333</v>
      </c>
      <c r="AF31" s="404">
        <v>1.33</v>
      </c>
      <c r="AG31" s="404">
        <v>1.36333333333333</v>
      </c>
      <c r="AH31" s="404">
        <v>1.22416666666667</v>
      </c>
      <c r="AI31" s="404">
        <v>1.96881666666667</v>
      </c>
      <c r="AJ31" s="404">
        <v>3.1162524999999999</v>
      </c>
      <c r="AK31" s="404">
        <v>3.2355433333333301</v>
      </c>
      <c r="AL31" s="404">
        <v>3.1832008333333301</v>
      </c>
      <c r="AM31" s="404">
        <v>3.09</v>
      </c>
      <c r="AN31" s="405">
        <v>1.4695833333333299</v>
      </c>
      <c r="AO31" s="406"/>
      <c r="AP31" s="402">
        <v>26</v>
      </c>
      <c r="AQ31" s="403">
        <v>0.76333333333333298</v>
      </c>
      <c r="AR31" s="404">
        <v>0.66666666666666696</v>
      </c>
      <c r="AS31" s="404">
        <v>0.524166666666667</v>
      </c>
      <c r="AT31" s="404">
        <v>0.64375000000000004</v>
      </c>
      <c r="AU31" s="404">
        <v>0.66291666666666704</v>
      </c>
      <c r="AV31" s="404">
        <v>0.57666666666666699</v>
      </c>
      <c r="AW31" s="404">
        <v>0.932280833333333</v>
      </c>
      <c r="AX31" s="404">
        <v>0.79566625000000002</v>
      </c>
      <c r="AY31" s="404">
        <v>0.82949458333333304</v>
      </c>
      <c r="AZ31" s="404">
        <v>0.69189916666666695</v>
      </c>
      <c r="BA31" s="404">
        <v>0.71</v>
      </c>
      <c r="BB31" s="405">
        <v>0.60208333333333297</v>
      </c>
      <c r="BE31" s="20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ht="15.6" customHeight="1">
      <c r="A32" s="402">
        <v>27</v>
      </c>
      <c r="B32" s="403">
        <v>0.84041666666666703</v>
      </c>
      <c r="C32" s="404">
        <v>0.86000000000000099</v>
      </c>
      <c r="D32" s="404">
        <v>0.831666666666667</v>
      </c>
      <c r="E32" s="404">
        <v>0.88625000000000098</v>
      </c>
      <c r="F32" s="404">
        <v>0.82708333333333395</v>
      </c>
      <c r="G32" s="404">
        <v>0.74624999999999997</v>
      </c>
      <c r="H32" s="404">
        <v>0.91827583333333396</v>
      </c>
      <c r="I32" s="404">
        <v>0.89297750000000098</v>
      </c>
      <c r="J32" s="404">
        <v>0.93120708333333402</v>
      </c>
      <c r="K32" s="404">
        <v>0.90163041666666699</v>
      </c>
      <c r="L32" s="404">
        <v>0.90125000000000099</v>
      </c>
      <c r="M32" s="405">
        <v>0.81791666666666696</v>
      </c>
      <c r="N32" s="393"/>
      <c r="O32" s="402">
        <v>27</v>
      </c>
      <c r="P32" s="403">
        <v>1.0308333333333299</v>
      </c>
      <c r="Q32" s="404">
        <v>1.0925</v>
      </c>
      <c r="R32" s="404">
        <v>1.0900000000000001</v>
      </c>
      <c r="S32" s="404">
        <v>1.03125</v>
      </c>
      <c r="T32" s="404">
        <v>1.0575000000000001</v>
      </c>
      <c r="U32" s="404">
        <v>1.02958333333333</v>
      </c>
      <c r="V32" s="404">
        <v>1.1115062499999999</v>
      </c>
      <c r="W32" s="404">
        <v>1.1417120833333301</v>
      </c>
      <c r="X32" s="404">
        <v>1.1443700000000001</v>
      </c>
      <c r="Y32" s="404">
        <v>1.1353475</v>
      </c>
      <c r="Z32" s="404">
        <v>1.27833333333333</v>
      </c>
      <c r="AA32" s="405">
        <v>1.1879166666666701</v>
      </c>
      <c r="AB32" s="402">
        <v>27</v>
      </c>
      <c r="AC32" s="403">
        <v>1.355</v>
      </c>
      <c r="AD32" s="404">
        <v>1.22</v>
      </c>
      <c r="AE32" s="404">
        <v>1.1495833333333301</v>
      </c>
      <c r="AF32" s="404">
        <v>1.3362499999999999</v>
      </c>
      <c r="AG32" s="404">
        <v>1.3587499999999999</v>
      </c>
      <c r="AH32" s="404">
        <v>1.23875</v>
      </c>
      <c r="AI32" s="404">
        <v>2.0189891666666702</v>
      </c>
      <c r="AJ32" s="404">
        <v>3.1191754166666699</v>
      </c>
      <c r="AK32" s="404">
        <v>3.2384758333333301</v>
      </c>
      <c r="AL32" s="404">
        <v>3.1676379166666702</v>
      </c>
      <c r="AM32" s="404">
        <v>3.0929166666666701</v>
      </c>
      <c r="AN32" s="405">
        <v>1.37666666666667</v>
      </c>
      <c r="AO32" s="406"/>
      <c r="AP32" s="402">
        <v>27</v>
      </c>
      <c r="AQ32" s="403">
        <v>0.76875000000000004</v>
      </c>
      <c r="AR32" s="404">
        <v>0.66791666666666705</v>
      </c>
      <c r="AS32" s="404">
        <v>0.52958333333333296</v>
      </c>
      <c r="AT32" s="404">
        <v>0.65208333333333302</v>
      </c>
      <c r="AU32" s="404">
        <v>0.66416666666666702</v>
      </c>
      <c r="AV32" s="404">
        <v>0.59250000000000003</v>
      </c>
      <c r="AW32" s="404">
        <v>0.94982624999999998</v>
      </c>
      <c r="AX32" s="404">
        <v>0.79353291666666703</v>
      </c>
      <c r="AY32" s="404">
        <v>0.83004083333333301</v>
      </c>
      <c r="AZ32" s="404">
        <v>0.69138208333333295</v>
      </c>
      <c r="BA32" s="404">
        <v>0.71</v>
      </c>
      <c r="BB32" s="405">
        <v>0.60833333333333295</v>
      </c>
      <c r="BE32" s="20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1:69" ht="15.6" customHeight="1">
      <c r="A33" s="402">
        <v>28</v>
      </c>
      <c r="B33" s="403">
        <v>0.85208333333333397</v>
      </c>
      <c r="C33" s="404">
        <v>0.85791666666666699</v>
      </c>
      <c r="D33" s="404">
        <v>0.83750000000000102</v>
      </c>
      <c r="E33" s="404">
        <v>0.88458333333333405</v>
      </c>
      <c r="F33" s="404">
        <v>0.81666666666666698</v>
      </c>
      <c r="G33" s="404">
        <v>0.75541666666666696</v>
      </c>
      <c r="H33" s="404">
        <v>0.92373750000000099</v>
      </c>
      <c r="I33" s="404">
        <v>0.88873749999999996</v>
      </c>
      <c r="J33" s="404">
        <v>0.94487624999999997</v>
      </c>
      <c r="K33" s="404">
        <v>0.90288333333333404</v>
      </c>
      <c r="L33" s="404">
        <v>0.90166666666666795</v>
      </c>
      <c r="M33" s="405">
        <v>0.812500000000001</v>
      </c>
      <c r="N33" s="393"/>
      <c r="O33" s="402">
        <v>28</v>
      </c>
      <c r="P33" s="403">
        <v>1.06666666666667</v>
      </c>
      <c r="Q33" s="404">
        <v>1.07083333333333</v>
      </c>
      <c r="R33" s="404">
        <v>1.09208333333333</v>
      </c>
      <c r="S33" s="404">
        <v>1.0337499999999999</v>
      </c>
      <c r="T33" s="404">
        <v>1.0458333333333301</v>
      </c>
      <c r="U33" s="404">
        <v>1.0304166666666701</v>
      </c>
      <c r="V33" s="404">
        <v>1.1025225000000001</v>
      </c>
      <c r="W33" s="404">
        <v>1.1652929166666699</v>
      </c>
      <c r="X33" s="404">
        <v>1.17126958333333</v>
      </c>
      <c r="Y33" s="404">
        <v>1.1366637500000001</v>
      </c>
      <c r="Z33" s="404">
        <v>1.15333333333333</v>
      </c>
      <c r="AA33" s="405">
        <v>1.1995833333333299</v>
      </c>
      <c r="AB33" s="402">
        <v>28</v>
      </c>
      <c r="AC33" s="403">
        <v>1.3841666666666701</v>
      </c>
      <c r="AD33" s="404">
        <v>1.23</v>
      </c>
      <c r="AE33" s="404">
        <v>1.1708333333333301</v>
      </c>
      <c r="AF33" s="404">
        <v>1.34</v>
      </c>
      <c r="AG33" s="404">
        <v>1.3470833333333301</v>
      </c>
      <c r="AH33" s="404">
        <v>1.2562500000000001</v>
      </c>
      <c r="AI33" s="404">
        <v>2.07004208333333</v>
      </c>
      <c r="AJ33" s="404">
        <v>3.1190349999999998</v>
      </c>
      <c r="AK33" s="404">
        <v>3.2442700000000002</v>
      </c>
      <c r="AL33" s="404">
        <v>3.1540758333333301</v>
      </c>
      <c r="AM33" s="404">
        <v>3.1</v>
      </c>
      <c r="AN33" s="405">
        <v>1.3574999999999999</v>
      </c>
      <c r="AO33" s="406"/>
      <c r="AP33" s="402">
        <v>28</v>
      </c>
      <c r="AQ33" s="403">
        <v>0.78666666666666596</v>
      </c>
      <c r="AR33" s="404">
        <v>0.67041666666666699</v>
      </c>
      <c r="AS33" s="404">
        <v>0.538333333333333</v>
      </c>
      <c r="AT33" s="404">
        <v>0.65833333333333299</v>
      </c>
      <c r="AU33" s="404">
        <v>0.66666666666666696</v>
      </c>
      <c r="AV33" s="404">
        <v>0.61041666666666605</v>
      </c>
      <c r="AW33" s="404">
        <v>0.97110125000000003</v>
      </c>
      <c r="AX33" s="404">
        <v>0.78285083333333305</v>
      </c>
      <c r="AY33" s="404">
        <v>0.83474666666666697</v>
      </c>
      <c r="AZ33" s="404">
        <v>0.66975333333333298</v>
      </c>
      <c r="BA33" s="404">
        <v>0.71</v>
      </c>
      <c r="BB33" s="405">
        <v>0.60750000000000004</v>
      </c>
      <c r="BE33" s="20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1:69" ht="15.6" customHeight="1">
      <c r="A34" s="402">
        <v>29</v>
      </c>
      <c r="B34" s="403">
        <v>0.86041666666666705</v>
      </c>
      <c r="C34" s="404"/>
      <c r="D34" s="404">
        <v>0.83291666666666697</v>
      </c>
      <c r="E34" s="404">
        <v>0.88250000000000095</v>
      </c>
      <c r="F34" s="404">
        <v>0.80958333333333399</v>
      </c>
      <c r="G34" s="404">
        <v>0.74416666666666698</v>
      </c>
      <c r="H34" s="404">
        <v>0.92942125000000098</v>
      </c>
      <c r="I34" s="404">
        <v>0.88775166666666705</v>
      </c>
      <c r="J34" s="404">
        <v>0.94106166666666802</v>
      </c>
      <c r="K34" s="404">
        <v>0.89850958333333397</v>
      </c>
      <c r="L34" s="404">
        <v>0.89875000000000105</v>
      </c>
      <c r="M34" s="405">
        <v>0.82041666666666702</v>
      </c>
      <c r="N34" s="393"/>
      <c r="O34" s="402">
        <v>29</v>
      </c>
      <c r="P34" s="403">
        <v>1.09375</v>
      </c>
      <c r="Q34" s="404"/>
      <c r="R34" s="404">
        <v>1.06791666666667</v>
      </c>
      <c r="S34" s="404">
        <v>1.0245833333333301</v>
      </c>
      <c r="T34" s="404">
        <v>1.03125</v>
      </c>
      <c r="U34" s="404">
        <v>0.99083333333333301</v>
      </c>
      <c r="V34" s="404">
        <v>1.09343083333333</v>
      </c>
      <c r="W34" s="404">
        <v>1.1787779166666701</v>
      </c>
      <c r="X34" s="404">
        <v>1.1716124999999999</v>
      </c>
      <c r="Y34" s="404">
        <v>1.1273754166666701</v>
      </c>
      <c r="Z34" s="404">
        <v>1.1575</v>
      </c>
      <c r="AA34" s="405">
        <v>1.21458333333333</v>
      </c>
      <c r="AB34" s="402">
        <v>29</v>
      </c>
      <c r="AC34" s="403">
        <v>1.41458333333333</v>
      </c>
      <c r="AD34" s="404"/>
      <c r="AE34" s="404">
        <v>1.1866666666666701</v>
      </c>
      <c r="AF34" s="404">
        <v>1.34083333333333</v>
      </c>
      <c r="AG34" s="404">
        <v>1.345</v>
      </c>
      <c r="AH34" s="404">
        <v>1.2533333333333301</v>
      </c>
      <c r="AI34" s="404">
        <v>2.1198591666666702</v>
      </c>
      <c r="AJ34" s="404">
        <v>3.1166700000000001</v>
      </c>
      <c r="AK34" s="404">
        <v>3.2497254166666698</v>
      </c>
      <c r="AL34" s="404">
        <v>3.14007083333333</v>
      </c>
      <c r="AM34" s="404">
        <v>3.1</v>
      </c>
      <c r="AN34" s="405">
        <v>1.35</v>
      </c>
      <c r="AO34" s="406"/>
      <c r="AP34" s="402">
        <v>29</v>
      </c>
      <c r="AQ34" s="403">
        <v>0.80500000000000005</v>
      </c>
      <c r="AR34" s="404"/>
      <c r="AS34" s="404">
        <v>0.54791666666666705</v>
      </c>
      <c r="AT34" s="404">
        <v>0.66416666666666702</v>
      </c>
      <c r="AU34" s="404">
        <v>0.67416666666666603</v>
      </c>
      <c r="AV34" s="404">
        <v>0.60541666666666705</v>
      </c>
      <c r="AW34" s="404">
        <v>0.990280416666667</v>
      </c>
      <c r="AX34" s="404">
        <v>0.76569666666666703</v>
      </c>
      <c r="AY34" s="404">
        <v>0.83769125</v>
      </c>
      <c r="AZ34" s="404">
        <v>0.66822208333333299</v>
      </c>
      <c r="BA34" s="404">
        <v>0.71</v>
      </c>
      <c r="BB34" s="405">
        <v>0.61541666666666595</v>
      </c>
      <c r="BE34" s="20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ht="15.6" customHeight="1">
      <c r="A35" s="402">
        <v>30</v>
      </c>
      <c r="B35" s="403">
        <v>0.86250000000000104</v>
      </c>
      <c r="C35" s="404"/>
      <c r="D35" s="404">
        <v>0.82125000000000103</v>
      </c>
      <c r="E35" s="404">
        <v>0.88833333333333397</v>
      </c>
      <c r="F35" s="404">
        <v>0.81125000000000103</v>
      </c>
      <c r="G35" s="404">
        <v>0.73000000000000098</v>
      </c>
      <c r="H35" s="404">
        <v>0.93785833333333402</v>
      </c>
      <c r="I35" s="404">
        <v>0.89161791666666801</v>
      </c>
      <c r="J35" s="404">
        <v>0.95251250000000098</v>
      </c>
      <c r="K35" s="404">
        <v>0.907893333333334</v>
      </c>
      <c r="L35" s="404">
        <v>0.88958333333333395</v>
      </c>
      <c r="M35" s="405">
        <v>0.80750000000000099</v>
      </c>
      <c r="N35" s="393"/>
      <c r="O35" s="402">
        <v>30</v>
      </c>
      <c r="P35" s="403">
        <v>1.1016666666666699</v>
      </c>
      <c r="Q35" s="404"/>
      <c r="R35" s="404">
        <v>1.0104166666666701</v>
      </c>
      <c r="S35" s="404">
        <v>1.03666666666667</v>
      </c>
      <c r="T35" s="404">
        <v>1.0525</v>
      </c>
      <c r="U35" s="404">
        <v>0.96833333333333305</v>
      </c>
      <c r="V35" s="404">
        <v>1.1042637500000001</v>
      </c>
      <c r="W35" s="404">
        <v>1.18931875</v>
      </c>
      <c r="X35" s="404">
        <v>1.2020916666666699</v>
      </c>
      <c r="Y35" s="404">
        <v>1.1507337500000001</v>
      </c>
      <c r="Z35" s="404">
        <v>1.16875</v>
      </c>
      <c r="AA35" s="405">
        <v>1.16875</v>
      </c>
      <c r="AB35" s="402">
        <v>30</v>
      </c>
      <c r="AC35" s="403">
        <v>1.44458333333333</v>
      </c>
      <c r="AD35" s="404"/>
      <c r="AE35" s="404">
        <v>1.20291666666667</v>
      </c>
      <c r="AF35" s="404">
        <v>1.34791666666667</v>
      </c>
      <c r="AG35" s="404">
        <v>1.35375</v>
      </c>
      <c r="AH35" s="404">
        <v>1.22041666666667</v>
      </c>
      <c r="AI35" s="404">
        <v>2.1836504166666701</v>
      </c>
      <c r="AJ35" s="404">
        <v>3.1134458333333299</v>
      </c>
      <c r="AK35" s="404">
        <v>3.2545791666666699</v>
      </c>
      <c r="AL35" s="404">
        <v>3.1317012499999999</v>
      </c>
      <c r="AM35" s="404">
        <v>3.1</v>
      </c>
      <c r="AN35" s="405">
        <v>1.3483333333333301</v>
      </c>
      <c r="AO35" s="406"/>
      <c r="AP35" s="402">
        <v>30</v>
      </c>
      <c r="AQ35" s="403">
        <v>0.82208333333333306</v>
      </c>
      <c r="AR35" s="404"/>
      <c r="AS35" s="404">
        <v>0.55291666666666694</v>
      </c>
      <c r="AT35" s="404">
        <v>0.668333333333333</v>
      </c>
      <c r="AU35" s="404">
        <v>0.68458333333333299</v>
      </c>
      <c r="AV35" s="404">
        <v>0.55083333333333295</v>
      </c>
      <c r="AW35" s="404">
        <v>1.00766291666667</v>
      </c>
      <c r="AX35" s="404">
        <v>0.77422208333333298</v>
      </c>
      <c r="AY35" s="404">
        <v>0.83374375000000001</v>
      </c>
      <c r="AZ35" s="404">
        <v>0.67557916666666595</v>
      </c>
      <c r="BA35" s="404">
        <v>0.71</v>
      </c>
      <c r="BB35" s="405">
        <v>0.62124999999999997</v>
      </c>
      <c r="BE35" s="20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ht="15.6" customHeight="1">
      <c r="A36" s="407">
        <v>31</v>
      </c>
      <c r="B36" s="408">
        <v>0.85791666666666699</v>
      </c>
      <c r="C36" s="409"/>
      <c r="D36" s="409">
        <v>0.82041666666666702</v>
      </c>
      <c r="E36" s="409"/>
      <c r="F36" s="409">
        <v>0.81500000000000095</v>
      </c>
      <c r="G36" s="409"/>
      <c r="H36" s="409">
        <v>0.94284916666666696</v>
      </c>
      <c r="I36" s="409">
        <v>0.89740291666666705</v>
      </c>
      <c r="J36" s="409"/>
      <c r="K36" s="409">
        <v>0.91011166666666699</v>
      </c>
      <c r="L36" s="409"/>
      <c r="M36" s="410">
        <v>0.80708333333333404</v>
      </c>
      <c r="N36" s="393"/>
      <c r="O36" s="407">
        <v>31</v>
      </c>
      <c r="P36" s="408">
        <v>1.0691666666666699</v>
      </c>
      <c r="Q36" s="409"/>
      <c r="R36" s="409">
        <v>1.0024999999999999</v>
      </c>
      <c r="S36" s="409"/>
      <c r="T36" s="409">
        <v>1.0687500000000001</v>
      </c>
      <c r="U36" s="409"/>
      <c r="V36" s="409">
        <v>1.104735</v>
      </c>
      <c r="W36" s="409">
        <v>1.1946012500000001</v>
      </c>
      <c r="X36" s="409"/>
      <c r="Y36" s="409">
        <v>1.16695875</v>
      </c>
      <c r="Z36" s="409"/>
      <c r="AA36" s="410">
        <v>1.11958333333333</v>
      </c>
      <c r="AB36" s="407">
        <v>31</v>
      </c>
      <c r="AC36" s="408">
        <v>1.4666666666666699</v>
      </c>
      <c r="AD36" s="409"/>
      <c r="AE36" s="409">
        <v>1.23125</v>
      </c>
      <c r="AF36" s="409"/>
      <c r="AG36" s="409">
        <v>1.36208333333333</v>
      </c>
      <c r="AH36" s="409"/>
      <c r="AI36" s="409">
        <v>2.2752958333333302</v>
      </c>
      <c r="AJ36" s="409">
        <v>3.1117462499999999</v>
      </c>
      <c r="AK36" s="409"/>
      <c r="AL36" s="409">
        <v>3.1264137500000002</v>
      </c>
      <c r="AM36" s="409"/>
      <c r="AN36" s="410">
        <v>1.34791666666667</v>
      </c>
      <c r="AO36" s="393"/>
      <c r="AP36" s="407">
        <v>31</v>
      </c>
      <c r="AQ36" s="408">
        <v>0.84</v>
      </c>
      <c r="AR36" s="409"/>
      <c r="AS36" s="409">
        <v>0.5575</v>
      </c>
      <c r="AT36" s="409"/>
      <c r="AU36" s="409">
        <v>0.69750000000000001</v>
      </c>
      <c r="AV36" s="409"/>
      <c r="AW36" s="409">
        <v>1.0235924999999999</v>
      </c>
      <c r="AX36" s="409">
        <v>0.78638791666666696</v>
      </c>
      <c r="AY36" s="409"/>
      <c r="AZ36" s="409">
        <v>0.67851249999999996</v>
      </c>
      <c r="BA36" s="409"/>
      <c r="BB36" s="410">
        <v>0.62041666666666595</v>
      </c>
      <c r="BE36" s="20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ht="15.6" customHeight="1">
      <c r="A37" s="398" t="s">
        <v>351</v>
      </c>
      <c r="B37" s="399">
        <f t="shared" ref="B37:M37" si="0">AVERAGE(B6:B36)</f>
        <v>0.82983870967742002</v>
      </c>
      <c r="C37" s="400">
        <f t="shared" si="0"/>
        <v>0.8654166666666675</v>
      </c>
      <c r="D37" s="400">
        <f t="shared" si="0"/>
        <v>0.84904569892473181</v>
      </c>
      <c r="E37" s="400">
        <f t="shared" si="0"/>
        <v>0.8625694444444455</v>
      </c>
      <c r="F37" s="400">
        <f t="shared" si="0"/>
        <v>0.82778225806451666</v>
      </c>
      <c r="G37" s="400">
        <f t="shared" si="0"/>
        <v>0.7751388888888896</v>
      </c>
      <c r="H37" s="400">
        <f t="shared" si="0"/>
        <v>0.83023936827957079</v>
      </c>
      <c r="I37" s="400">
        <f t="shared" si="0"/>
        <v>0.95928305107526979</v>
      </c>
      <c r="J37" s="400">
        <f t="shared" si="0"/>
        <v>0.93447181944444524</v>
      </c>
      <c r="K37" s="400">
        <f t="shared" si="0"/>
        <v>0.93462326612903279</v>
      </c>
      <c r="L37" s="400">
        <f t="shared" si="0"/>
        <v>0.90331748611111196</v>
      </c>
      <c r="M37" s="401">
        <f t="shared" si="0"/>
        <v>0.85090053763440943</v>
      </c>
      <c r="N37" s="411"/>
      <c r="O37" s="398" t="s">
        <v>351</v>
      </c>
      <c r="P37" s="399">
        <f t="shared" ref="P37:AA37" si="1">AVERAGE(P6:P36)</f>
        <v>1.0293951612903227</v>
      </c>
      <c r="Q37" s="400">
        <f t="shared" si="1"/>
        <v>1.0572172619047626</v>
      </c>
      <c r="R37" s="400">
        <f t="shared" si="1"/>
        <v>1.0626075268817201</v>
      </c>
      <c r="S37" s="400">
        <f t="shared" si="1"/>
        <v>1.0395694444444443</v>
      </c>
      <c r="T37" s="400">
        <f t="shared" si="1"/>
        <v>1.0728360215053758</v>
      </c>
      <c r="U37" s="400">
        <f t="shared" si="1"/>
        <v>1.0399861111111108</v>
      </c>
      <c r="V37" s="400">
        <f t="shared" si="1"/>
        <v>1.0423884811827959</v>
      </c>
      <c r="W37" s="400">
        <f t="shared" si="1"/>
        <v>1.183281693548387</v>
      </c>
      <c r="X37" s="400">
        <f t="shared" si="1"/>
        <v>1.1593274305555556</v>
      </c>
      <c r="Y37" s="400">
        <f t="shared" si="1"/>
        <v>1.1756357661290329</v>
      </c>
      <c r="Z37" s="400">
        <f t="shared" si="1"/>
        <v>1.1707460416666666</v>
      </c>
      <c r="AA37" s="401">
        <f t="shared" si="1"/>
        <v>1.2116397849462364</v>
      </c>
      <c r="AB37" s="398" t="s">
        <v>351</v>
      </c>
      <c r="AC37" s="399">
        <f t="shared" ref="AC37:AN37" si="2">AVERAGE(AC6:AC36)</f>
        <v>1.2257123655913975</v>
      </c>
      <c r="AD37" s="400">
        <f t="shared" si="2"/>
        <v>1.439627976190476</v>
      </c>
      <c r="AE37" s="400">
        <f t="shared" si="2"/>
        <v>1.2143951612903221</v>
      </c>
      <c r="AF37" s="400">
        <f t="shared" si="2"/>
        <v>1.3042916666666671</v>
      </c>
      <c r="AG37" s="400">
        <f t="shared" si="2"/>
        <v>1.3377822580645162</v>
      </c>
      <c r="AH37" s="400">
        <f t="shared" si="2"/>
        <v>1.2917500000000004</v>
      </c>
      <c r="AI37" s="400">
        <f t="shared" si="2"/>
        <v>1.567816008064516</v>
      </c>
      <c r="AJ37" s="400">
        <f t="shared" si="2"/>
        <v>2.8836471505376342</v>
      </c>
      <c r="AK37" s="400">
        <f t="shared" si="2"/>
        <v>3.1703719305555556</v>
      </c>
      <c r="AL37" s="400">
        <f t="shared" si="2"/>
        <v>3.2489022177419349</v>
      </c>
      <c r="AM37" s="400">
        <f t="shared" si="2"/>
        <v>3.0973742500000001</v>
      </c>
      <c r="AN37" s="401">
        <f t="shared" si="2"/>
        <v>2.573360215053762</v>
      </c>
      <c r="AO37" s="411"/>
      <c r="AP37" s="398" t="s">
        <v>351</v>
      </c>
      <c r="AQ37" s="399">
        <f t="shared" ref="AQ37:BB37" si="3">AVERAGE(AQ6:AQ36)</f>
        <v>0.617016129032258</v>
      </c>
      <c r="AR37" s="400">
        <f t="shared" si="3"/>
        <v>0.74476190476190463</v>
      </c>
      <c r="AS37" s="400">
        <f t="shared" si="3"/>
        <v>0.59866935483870953</v>
      </c>
      <c r="AT37" s="400">
        <f t="shared" si="3"/>
        <v>0.6097499999999999</v>
      </c>
      <c r="AU37" s="400">
        <f t="shared" si="3"/>
        <v>0.63526881720430106</v>
      </c>
      <c r="AV37" s="400">
        <f t="shared" si="3"/>
        <v>0.60998611111111101</v>
      </c>
      <c r="AW37" s="400">
        <f t="shared" si="3"/>
        <v>0.76996827956989267</v>
      </c>
      <c r="AX37" s="400">
        <f t="shared" si="3"/>
        <v>1.0074187768817202</v>
      </c>
      <c r="AY37" s="400">
        <f t="shared" si="3"/>
        <v>0.84775123611111092</v>
      </c>
      <c r="AZ37" s="400">
        <f t="shared" si="3"/>
        <v>0.76226810483870955</v>
      </c>
      <c r="BA37" s="400">
        <f t="shared" si="3"/>
        <v>0.69329497222222225</v>
      </c>
      <c r="BB37" s="401">
        <f t="shared" si="3"/>
        <v>0.63174731182795707</v>
      </c>
      <c r="BE37" s="20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ht="15.6" customHeight="1">
      <c r="A38" s="402" t="s">
        <v>352</v>
      </c>
      <c r="B38" s="412">
        <v>0.77000000000000102</v>
      </c>
      <c r="C38" s="413">
        <v>0.84000000000000097</v>
      </c>
      <c r="D38" s="404">
        <v>0.80000000000000104</v>
      </c>
      <c r="E38" s="404">
        <v>0.81000000000000105</v>
      </c>
      <c r="F38" s="413">
        <v>0.75</v>
      </c>
      <c r="G38" s="404">
        <v>0.73000000000000098</v>
      </c>
      <c r="H38" s="404">
        <v>0.70504999999999995</v>
      </c>
      <c r="I38" s="404">
        <v>0.88159000000000098</v>
      </c>
      <c r="J38" s="404">
        <v>0.88968000000000003</v>
      </c>
      <c r="K38" s="404">
        <v>0.88936999999999999</v>
      </c>
      <c r="L38" s="413">
        <v>0.880000000000001</v>
      </c>
      <c r="M38" s="414">
        <v>0.79000000000000103</v>
      </c>
      <c r="N38" s="415"/>
      <c r="O38" s="402" t="s">
        <v>352</v>
      </c>
      <c r="P38" s="403">
        <v>0.88</v>
      </c>
      <c r="Q38" s="404">
        <v>0.98</v>
      </c>
      <c r="R38" s="404">
        <v>0.89</v>
      </c>
      <c r="S38" s="404">
        <v>0.95</v>
      </c>
      <c r="T38" s="404">
        <v>1.02</v>
      </c>
      <c r="U38" s="404">
        <v>0.95</v>
      </c>
      <c r="V38" s="404">
        <v>0.97</v>
      </c>
      <c r="W38" s="404">
        <v>1.1208</v>
      </c>
      <c r="X38" s="404">
        <v>1.08128</v>
      </c>
      <c r="Y38" s="404">
        <v>1.0670900000000001</v>
      </c>
      <c r="Z38" s="404">
        <v>0.94</v>
      </c>
      <c r="AA38" s="405">
        <v>1.1000000000000001</v>
      </c>
      <c r="AB38" s="402" t="s">
        <v>352</v>
      </c>
      <c r="AC38" s="412">
        <v>1.04</v>
      </c>
      <c r="AD38" s="413">
        <v>1.22</v>
      </c>
      <c r="AE38" s="413">
        <v>1.07</v>
      </c>
      <c r="AF38" s="413">
        <v>1.24</v>
      </c>
      <c r="AG38" s="404">
        <v>1.28</v>
      </c>
      <c r="AH38" s="413">
        <v>1.21</v>
      </c>
      <c r="AI38" s="404">
        <v>1.1100000000000001</v>
      </c>
      <c r="AJ38" s="404">
        <v>2.3219599999999998</v>
      </c>
      <c r="AK38" s="404">
        <v>3.1059700000000001</v>
      </c>
      <c r="AL38" s="404">
        <v>3.1227800000000001</v>
      </c>
      <c r="AM38" s="404">
        <v>3.09</v>
      </c>
      <c r="AN38" s="414">
        <v>1.34</v>
      </c>
      <c r="AO38" s="415"/>
      <c r="AP38" s="402" t="s">
        <v>352</v>
      </c>
      <c r="AQ38" s="403">
        <v>0.47</v>
      </c>
      <c r="AR38" s="404">
        <v>0.66</v>
      </c>
      <c r="AS38" s="404">
        <v>0.49</v>
      </c>
      <c r="AT38" s="404">
        <v>0.56000000000000005</v>
      </c>
      <c r="AU38" s="404">
        <v>0.52</v>
      </c>
      <c r="AV38" s="404">
        <v>0.49</v>
      </c>
      <c r="AW38" s="404">
        <v>0.49</v>
      </c>
      <c r="AX38" s="404">
        <v>0.75685999999999998</v>
      </c>
      <c r="AY38" s="404">
        <v>0.79432999999999998</v>
      </c>
      <c r="AZ38" s="404">
        <v>0.66288000000000002</v>
      </c>
      <c r="BA38" s="413">
        <v>0.67</v>
      </c>
      <c r="BB38" s="414">
        <v>0.56000000000000005</v>
      </c>
      <c r="BE38" s="20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ht="15.6" customHeight="1">
      <c r="A39" s="407" t="s">
        <v>353</v>
      </c>
      <c r="B39" s="416">
        <v>0.87000000000000099</v>
      </c>
      <c r="C39" s="417">
        <v>0.89000000000000101</v>
      </c>
      <c r="D39" s="409">
        <v>0.90000000000000102</v>
      </c>
      <c r="E39" s="417">
        <v>0.94000000000000095</v>
      </c>
      <c r="F39" s="417">
        <v>0.92000000000000104</v>
      </c>
      <c r="G39" s="417">
        <v>0.85000000000000098</v>
      </c>
      <c r="H39" s="409">
        <v>0.96155000000000002</v>
      </c>
      <c r="I39" s="409">
        <v>1.0105299999999999</v>
      </c>
      <c r="J39" s="409">
        <v>0.96948000000000001</v>
      </c>
      <c r="K39" s="409">
        <v>0.98336999999999997</v>
      </c>
      <c r="L39" s="409">
        <v>0.92000000000000104</v>
      </c>
      <c r="M39" s="418">
        <v>0.92000000000000104</v>
      </c>
      <c r="N39" s="415"/>
      <c r="O39" s="407" t="s">
        <v>353</v>
      </c>
      <c r="P39" s="408">
        <v>1.1200000000000001</v>
      </c>
      <c r="Q39" s="409">
        <v>1.1499999999999999</v>
      </c>
      <c r="R39" s="409">
        <v>1.1299999999999999</v>
      </c>
      <c r="S39" s="409">
        <v>1.1200000000000001</v>
      </c>
      <c r="T39" s="409">
        <v>1.17</v>
      </c>
      <c r="U39" s="409">
        <v>1.1200000000000001</v>
      </c>
      <c r="V39" s="409">
        <v>1.1279699999999999</v>
      </c>
      <c r="W39" s="409">
        <v>1.2385999999999999</v>
      </c>
      <c r="X39" s="409">
        <v>1.23234</v>
      </c>
      <c r="Y39" s="409">
        <v>1.2559899999999999</v>
      </c>
      <c r="Z39" s="409">
        <v>1.34</v>
      </c>
      <c r="AA39" s="410">
        <v>1.33</v>
      </c>
      <c r="AB39" s="407" t="s">
        <v>353</v>
      </c>
      <c r="AC39" s="416">
        <v>1.47</v>
      </c>
      <c r="AD39" s="409">
        <v>1.59</v>
      </c>
      <c r="AE39" s="417">
        <v>1.26</v>
      </c>
      <c r="AF39" s="417">
        <v>1.35</v>
      </c>
      <c r="AG39" s="417">
        <v>1.37</v>
      </c>
      <c r="AH39" s="417">
        <v>1.52</v>
      </c>
      <c r="AI39" s="417">
        <v>2.3200099999999999</v>
      </c>
      <c r="AJ39" s="409">
        <v>3.1206</v>
      </c>
      <c r="AK39" s="409">
        <v>3.2578999999999998</v>
      </c>
      <c r="AL39" s="409">
        <v>3.2961900000000002</v>
      </c>
      <c r="AM39" s="409">
        <v>3.1244700000000001</v>
      </c>
      <c r="AN39" s="418">
        <v>3.11</v>
      </c>
      <c r="AO39" s="415"/>
      <c r="AP39" s="407" t="s">
        <v>353</v>
      </c>
      <c r="AQ39" s="408">
        <v>0.85</v>
      </c>
      <c r="AR39" s="409">
        <v>0.85</v>
      </c>
      <c r="AS39" s="409">
        <v>0.69</v>
      </c>
      <c r="AT39" s="409">
        <v>0.68</v>
      </c>
      <c r="AU39" s="409">
        <v>0.71</v>
      </c>
      <c r="AV39" s="409">
        <v>0.78</v>
      </c>
      <c r="AW39" s="409">
        <v>1.03068</v>
      </c>
      <c r="AX39" s="409">
        <v>1.1799599999999999</v>
      </c>
      <c r="AY39" s="409">
        <v>0.89537</v>
      </c>
      <c r="AZ39" s="409">
        <v>0.86167000000000005</v>
      </c>
      <c r="BA39" s="417">
        <v>0.71</v>
      </c>
      <c r="BB39" s="418">
        <v>0.73</v>
      </c>
      <c r="BE39" s="20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ht="15.6" customHeight="1">
      <c r="A40" s="419" t="s">
        <v>451</v>
      </c>
      <c r="B40" s="419"/>
      <c r="C40" s="419"/>
      <c r="D40" s="392" t="s">
        <v>452</v>
      </c>
      <c r="E40" s="392"/>
      <c r="F40" s="392"/>
      <c r="G40" s="392"/>
      <c r="H40" s="392"/>
      <c r="I40" s="419" t="s">
        <v>453</v>
      </c>
      <c r="J40" s="419"/>
      <c r="K40" s="419"/>
      <c r="L40" s="419"/>
      <c r="M40" s="419"/>
      <c r="N40" s="393"/>
      <c r="O40" s="419" t="s">
        <v>454</v>
      </c>
      <c r="P40" s="419"/>
      <c r="Q40" s="419"/>
      <c r="R40" s="392" t="s">
        <v>455</v>
      </c>
      <c r="S40" s="392"/>
      <c r="T40" s="392"/>
      <c r="U40" s="392"/>
      <c r="V40" s="392"/>
      <c r="W40" s="419" t="s">
        <v>456</v>
      </c>
      <c r="X40" s="419"/>
      <c r="Y40" s="419"/>
      <c r="Z40" s="419"/>
      <c r="AA40" s="419"/>
      <c r="AB40" s="419" t="s">
        <v>457</v>
      </c>
      <c r="AC40" s="419"/>
      <c r="AD40" s="419"/>
      <c r="AE40" s="392" t="s">
        <v>458</v>
      </c>
      <c r="AF40" s="392"/>
      <c r="AG40" s="392"/>
      <c r="AH40" s="392"/>
      <c r="AI40" s="392"/>
      <c r="AJ40" s="419" t="s">
        <v>459</v>
      </c>
      <c r="AK40" s="419"/>
      <c r="AL40" s="419"/>
      <c r="AM40" s="419"/>
      <c r="AN40" s="419"/>
      <c r="AO40" s="393"/>
      <c r="AP40" s="419" t="s">
        <v>460</v>
      </c>
      <c r="AQ40" s="419"/>
      <c r="AR40" s="419"/>
      <c r="AS40" s="392" t="s">
        <v>461</v>
      </c>
      <c r="AT40" s="392"/>
      <c r="AU40" s="392"/>
      <c r="AV40" s="392"/>
      <c r="AW40" s="392"/>
      <c r="AX40" s="419" t="s">
        <v>462</v>
      </c>
      <c r="AY40" s="419"/>
      <c r="AZ40" s="419"/>
      <c r="BA40" s="419"/>
      <c r="BB40" s="419"/>
      <c r="BE40" s="20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</row>
    <row r="41" spans="1:69" ht="15.6" customHeight="1">
      <c r="A41" s="393"/>
      <c r="B41" s="393"/>
      <c r="C41" s="393"/>
      <c r="D41" s="393"/>
      <c r="E41" s="393"/>
      <c r="F41" s="393"/>
      <c r="G41" s="393"/>
      <c r="H41" s="393"/>
      <c r="I41" s="393"/>
      <c r="J41" s="393"/>
      <c r="K41" s="420"/>
      <c r="L41" s="393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420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420"/>
      <c r="AM41" s="393"/>
      <c r="AN41" s="393"/>
      <c r="AO41" s="393"/>
      <c r="AP41" s="393"/>
      <c r="AQ41" s="393"/>
      <c r="AR41" s="393"/>
      <c r="AS41" s="393"/>
      <c r="AT41" s="393"/>
      <c r="AU41" s="393"/>
      <c r="AV41" s="393"/>
      <c r="AW41" s="393"/>
      <c r="AX41" s="393"/>
      <c r="AY41" s="420"/>
      <c r="AZ41" s="421"/>
      <c r="BA41" s="421"/>
      <c r="BB41" s="421"/>
      <c r="BE41" s="20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ht="15.6" customHeight="1">
      <c r="A42" s="393"/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3"/>
      <c r="AK42" s="393"/>
      <c r="AL42" s="393"/>
      <c r="AM42" s="393"/>
      <c r="AN42" s="393"/>
      <c r="AO42" s="393"/>
      <c r="AP42" s="393"/>
      <c r="AQ42" s="393"/>
      <c r="AR42" s="393"/>
      <c r="AS42" s="393"/>
      <c r="AT42" s="393"/>
      <c r="AU42" s="393"/>
      <c r="AV42" s="393"/>
      <c r="AW42" s="393"/>
      <c r="AX42" s="393"/>
      <c r="AY42" s="393"/>
      <c r="AZ42" s="393"/>
      <c r="BA42" s="393"/>
      <c r="BB42" s="393"/>
      <c r="BE42" s="20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ht="15.6" customHeight="1">
      <c r="A43" s="393"/>
      <c r="B43" s="393"/>
      <c r="C43" s="393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  <c r="AJ43" s="393"/>
      <c r="AK43" s="393"/>
      <c r="AL43" s="393"/>
      <c r="AM43" s="393"/>
      <c r="AN43" s="393"/>
      <c r="AO43" s="393"/>
      <c r="AP43" s="393"/>
      <c r="AQ43" s="393"/>
      <c r="AR43" s="393"/>
      <c r="AS43" s="393"/>
      <c r="AT43" s="393"/>
      <c r="AU43" s="393"/>
      <c r="AV43" s="393"/>
      <c r="AW43" s="393"/>
      <c r="AX43" s="393"/>
      <c r="AY43" s="393"/>
      <c r="AZ43" s="393"/>
      <c r="BA43" s="393"/>
      <c r="BB43" s="393"/>
      <c r="BE43" s="20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</row>
    <row r="44" spans="1:69" ht="15.6" customHeight="1">
      <c r="A44" s="393"/>
      <c r="B44" s="393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3"/>
      <c r="AL44" s="393"/>
      <c r="AM44" s="393"/>
      <c r="AN44" s="393"/>
      <c r="AO44" s="393"/>
      <c r="AP44" s="393"/>
      <c r="AQ44" s="393"/>
      <c r="AR44" s="393"/>
      <c r="AS44" s="393"/>
      <c r="AT44" s="393"/>
      <c r="AU44" s="393"/>
      <c r="AV44" s="393"/>
      <c r="AW44" s="393"/>
      <c r="AX44" s="393"/>
      <c r="AY44" s="393"/>
      <c r="AZ44" s="393"/>
      <c r="BA44" s="393"/>
      <c r="BB44" s="393"/>
      <c r="BE44" s="20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</row>
    <row r="45" spans="1:69" ht="15.6" customHeight="1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41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3"/>
      <c r="AK45" s="393"/>
      <c r="AL45" s="393"/>
      <c r="AM45" s="393"/>
      <c r="AN45" s="393"/>
      <c r="AO45" s="413"/>
      <c r="AP45" s="393"/>
      <c r="AQ45" s="393"/>
      <c r="AR45" s="393"/>
      <c r="AS45" s="393"/>
      <c r="AT45" s="393"/>
      <c r="AU45" s="393"/>
      <c r="AV45" s="393"/>
      <c r="AW45" s="393"/>
      <c r="AX45" s="393"/>
      <c r="AY45" s="393"/>
      <c r="AZ45" s="393"/>
      <c r="BA45" s="393"/>
      <c r="BB45" s="393"/>
      <c r="BE45" s="20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</row>
    <row r="46" spans="1:69" ht="15.6" customHeight="1">
      <c r="A46" s="392" t="s">
        <v>463</v>
      </c>
      <c r="B46" s="392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2" t="s">
        <v>464</v>
      </c>
      <c r="AC46" s="392"/>
      <c r="AD46" s="393"/>
      <c r="AE46" s="393"/>
      <c r="AF46" s="393"/>
      <c r="AG46" s="393"/>
      <c r="AH46" s="393"/>
      <c r="AI46" s="393"/>
      <c r="AJ46" s="393"/>
      <c r="AK46" s="393"/>
      <c r="AL46" s="393"/>
      <c r="AM46" s="393"/>
      <c r="AN46" s="393"/>
      <c r="AO46" s="393"/>
      <c r="AP46" s="393"/>
      <c r="AQ46" s="393"/>
      <c r="AR46" s="393"/>
      <c r="AS46" s="393"/>
      <c r="AT46" s="393"/>
      <c r="AU46" s="393"/>
      <c r="AV46" s="393"/>
      <c r="AW46" s="393"/>
      <c r="AX46" s="393"/>
      <c r="AY46" s="393"/>
      <c r="AZ46" s="393"/>
      <c r="BA46" s="393"/>
      <c r="BB46" s="393"/>
      <c r="BC46" s="201"/>
      <c r="BD46" s="201"/>
      <c r="BE46" s="20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</row>
    <row r="47" spans="1:69" ht="16.7" customHeight="1">
      <c r="A47" s="393"/>
      <c r="B47" s="393"/>
      <c r="C47" s="393"/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393"/>
      <c r="AX47" s="393"/>
      <c r="AY47" s="393"/>
      <c r="AZ47" s="393"/>
      <c r="BA47" s="393"/>
      <c r="BB47" s="393"/>
      <c r="BC47" s="201"/>
      <c r="BD47" s="201"/>
      <c r="BE47" s="20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</row>
    <row r="48" spans="1:69" ht="16.7" customHeight="1">
      <c r="A48" s="393" t="s">
        <v>465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4" t="s">
        <v>466</v>
      </c>
      <c r="L48" s="393"/>
      <c r="M48" s="393"/>
      <c r="N48" s="393"/>
      <c r="O48" s="393" t="s">
        <v>467</v>
      </c>
      <c r="P48" s="393"/>
      <c r="Q48" s="393"/>
      <c r="R48" s="393"/>
      <c r="S48" s="393"/>
      <c r="T48" s="393"/>
      <c r="U48" s="393"/>
      <c r="V48" s="393"/>
      <c r="W48" s="393"/>
      <c r="X48" s="393"/>
      <c r="Y48" s="394" t="s">
        <v>444</v>
      </c>
      <c r="Z48" s="393"/>
      <c r="AA48" s="393"/>
      <c r="AB48" s="393" t="s">
        <v>468</v>
      </c>
      <c r="AC48" s="393"/>
      <c r="AD48" s="393"/>
      <c r="AE48" s="393"/>
      <c r="AF48" s="393"/>
      <c r="AG48" s="393"/>
      <c r="AH48" s="393"/>
      <c r="AI48" s="393"/>
      <c r="AJ48" s="393"/>
      <c r="AK48" s="393"/>
      <c r="AL48" s="394" t="s">
        <v>469</v>
      </c>
      <c r="AM48" s="393"/>
      <c r="AN48" s="393"/>
      <c r="AO48" s="393"/>
      <c r="AP48" s="393" t="s">
        <v>470</v>
      </c>
      <c r="AQ48" s="393"/>
      <c r="AR48" s="393"/>
      <c r="AS48" s="393"/>
      <c r="AT48" s="393"/>
      <c r="AU48" s="393"/>
      <c r="AV48" s="393"/>
      <c r="AW48" s="393"/>
      <c r="AX48" s="393"/>
      <c r="AY48" s="394" t="s">
        <v>469</v>
      </c>
      <c r="AZ48" s="393"/>
      <c r="BA48" s="393"/>
      <c r="BB48" s="393"/>
      <c r="BD48" s="201"/>
      <c r="BE48" s="20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</row>
    <row r="49" spans="1:69" ht="16.7" customHeight="1">
      <c r="A49" s="395" t="s">
        <v>348</v>
      </c>
      <c r="B49" s="396" t="s">
        <v>349</v>
      </c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3"/>
      <c r="O49" s="395" t="s">
        <v>350</v>
      </c>
      <c r="P49" s="396" t="s">
        <v>349</v>
      </c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5" t="s">
        <v>348</v>
      </c>
      <c r="AC49" s="396" t="s">
        <v>349</v>
      </c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3"/>
      <c r="AP49" s="395" t="s">
        <v>350</v>
      </c>
      <c r="AQ49" s="396" t="s">
        <v>349</v>
      </c>
      <c r="AR49" s="396"/>
      <c r="AS49" s="396"/>
      <c r="AT49" s="396"/>
      <c r="AU49" s="396"/>
      <c r="AV49" s="396"/>
      <c r="AW49" s="396"/>
      <c r="AX49" s="396"/>
      <c r="AY49" s="396"/>
      <c r="AZ49" s="396"/>
      <c r="BA49" s="396"/>
      <c r="BB49" s="396"/>
      <c r="BD49" s="201"/>
      <c r="BE49" s="20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</row>
    <row r="50" spans="1:69" ht="16.7" customHeight="1">
      <c r="A50" s="395"/>
      <c r="B50" s="397">
        <v>1</v>
      </c>
      <c r="C50" s="397">
        <v>2</v>
      </c>
      <c r="D50" s="397">
        <v>3</v>
      </c>
      <c r="E50" s="397">
        <v>4</v>
      </c>
      <c r="F50" s="397">
        <v>5</v>
      </c>
      <c r="G50" s="397">
        <v>6</v>
      </c>
      <c r="H50" s="397">
        <v>7</v>
      </c>
      <c r="I50" s="397">
        <v>8</v>
      </c>
      <c r="J50" s="397">
        <v>9</v>
      </c>
      <c r="K50" s="397">
        <v>10</v>
      </c>
      <c r="L50" s="397">
        <v>11</v>
      </c>
      <c r="M50" s="397">
        <v>12</v>
      </c>
      <c r="N50" s="393"/>
      <c r="O50" s="395"/>
      <c r="P50" s="397">
        <v>1</v>
      </c>
      <c r="Q50" s="397">
        <v>2</v>
      </c>
      <c r="R50" s="397">
        <v>3</v>
      </c>
      <c r="S50" s="397">
        <v>4</v>
      </c>
      <c r="T50" s="397">
        <v>5</v>
      </c>
      <c r="U50" s="397">
        <v>6</v>
      </c>
      <c r="V50" s="397">
        <v>7</v>
      </c>
      <c r="W50" s="397">
        <v>8</v>
      </c>
      <c r="X50" s="397">
        <v>9</v>
      </c>
      <c r="Y50" s="397">
        <v>10</v>
      </c>
      <c r="Z50" s="397">
        <v>11</v>
      </c>
      <c r="AA50" s="397">
        <v>12</v>
      </c>
      <c r="AB50" s="395"/>
      <c r="AC50" s="397">
        <v>1</v>
      </c>
      <c r="AD50" s="397">
        <v>2</v>
      </c>
      <c r="AE50" s="397">
        <v>3</v>
      </c>
      <c r="AF50" s="397">
        <v>4</v>
      </c>
      <c r="AG50" s="397">
        <v>5</v>
      </c>
      <c r="AH50" s="397">
        <v>6</v>
      </c>
      <c r="AI50" s="397">
        <v>7</v>
      </c>
      <c r="AJ50" s="397">
        <v>8</v>
      </c>
      <c r="AK50" s="397">
        <v>9</v>
      </c>
      <c r="AL50" s="397">
        <v>10</v>
      </c>
      <c r="AM50" s="397">
        <v>11</v>
      </c>
      <c r="AN50" s="397">
        <v>12</v>
      </c>
      <c r="AO50" s="393"/>
      <c r="AP50" s="395"/>
      <c r="AQ50" s="397">
        <v>1</v>
      </c>
      <c r="AR50" s="397">
        <v>2</v>
      </c>
      <c r="AS50" s="397">
        <v>3</v>
      </c>
      <c r="AT50" s="397">
        <v>4</v>
      </c>
      <c r="AU50" s="397">
        <v>5</v>
      </c>
      <c r="AV50" s="397">
        <v>6</v>
      </c>
      <c r="AW50" s="397">
        <v>7</v>
      </c>
      <c r="AX50" s="397">
        <v>8</v>
      </c>
      <c r="AY50" s="397">
        <v>9</v>
      </c>
      <c r="AZ50" s="397">
        <v>10</v>
      </c>
      <c r="BA50" s="397">
        <v>11</v>
      </c>
      <c r="BB50" s="397">
        <v>12</v>
      </c>
      <c r="BD50" s="201"/>
      <c r="BE50" s="20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</row>
    <row r="51" spans="1:69" ht="16.7" customHeight="1">
      <c r="A51" s="398">
        <v>1</v>
      </c>
      <c r="B51" s="399">
        <v>0.53749999999999998</v>
      </c>
      <c r="C51" s="400">
        <v>0.569583333333334</v>
      </c>
      <c r="D51" s="400">
        <v>0.55916666666666703</v>
      </c>
      <c r="E51" s="400">
        <v>0.53166666666666595</v>
      </c>
      <c r="F51" s="400">
        <v>0.61499999999999999</v>
      </c>
      <c r="G51" s="400">
        <v>0.64833333333333398</v>
      </c>
      <c r="H51" s="400">
        <v>0.512083333333333</v>
      </c>
      <c r="I51" s="400">
        <v>0.74065291666666699</v>
      </c>
      <c r="J51" s="400">
        <v>0.69960624999999999</v>
      </c>
      <c r="K51" s="400">
        <v>0.76104833333333299</v>
      </c>
      <c r="L51" s="400">
        <v>0.68328791666666699</v>
      </c>
      <c r="M51" s="401">
        <v>0.67</v>
      </c>
      <c r="N51" s="393"/>
      <c r="O51" s="398">
        <v>1</v>
      </c>
      <c r="P51" s="399">
        <v>1.15208333333333</v>
      </c>
      <c r="Q51" s="400">
        <v>1.2050000000000001</v>
      </c>
      <c r="R51" s="400">
        <v>1.1583333333333301</v>
      </c>
      <c r="S51" s="400">
        <v>1.1441666666666701</v>
      </c>
      <c r="T51" s="400">
        <v>1.2454166666666699</v>
      </c>
      <c r="U51" s="400">
        <v>1.2579166666666699</v>
      </c>
      <c r="V51" s="400">
        <v>1.1000000000000001</v>
      </c>
      <c r="W51" s="400">
        <v>1.3306529166666701</v>
      </c>
      <c r="X51" s="400">
        <v>1.2896062500000001</v>
      </c>
      <c r="Y51" s="400">
        <v>1.3510483333333301</v>
      </c>
      <c r="Z51" s="400">
        <v>1.27328791666667</v>
      </c>
      <c r="AA51" s="401">
        <v>1.26</v>
      </c>
      <c r="AB51" s="398">
        <v>1</v>
      </c>
      <c r="AC51" s="433">
        <v>0.47708333333333303</v>
      </c>
      <c r="AD51" s="434">
        <v>0.48458333333333298</v>
      </c>
      <c r="AE51" s="434">
        <v>0.48499999999999999</v>
      </c>
      <c r="AF51" s="434">
        <v>0.50624999999999998</v>
      </c>
      <c r="AG51" s="434">
        <v>0.45291666666666702</v>
      </c>
      <c r="AH51" s="434">
        <v>0.4425</v>
      </c>
      <c r="AI51" s="434">
        <v>0.51624999999999999</v>
      </c>
      <c r="AJ51" s="434">
        <v>0.37381999999999999</v>
      </c>
      <c r="AK51" s="434">
        <v>0.39594916666666702</v>
      </c>
      <c r="AL51" s="434">
        <v>0.36869249999999998</v>
      </c>
      <c r="AM51" s="434">
        <v>0.41082208333333298</v>
      </c>
      <c r="AN51" s="435">
        <v>0.418333333333333</v>
      </c>
      <c r="AO51" s="393"/>
      <c r="AP51" s="398">
        <v>1</v>
      </c>
      <c r="AQ51" s="399">
        <v>0.20458333333333301</v>
      </c>
      <c r="AR51" s="400">
        <v>0.28999999999999998</v>
      </c>
      <c r="AS51" s="400">
        <v>0.255</v>
      </c>
      <c r="AT51" s="400">
        <v>0.22125</v>
      </c>
      <c r="AU51" s="400">
        <v>0.25666666666666599</v>
      </c>
      <c r="AV51" s="400">
        <v>0.259583333333333</v>
      </c>
      <c r="AW51" s="400">
        <v>0.181666666666667</v>
      </c>
      <c r="AX51" s="400">
        <v>0.34501833333333298</v>
      </c>
      <c r="AY51" s="400">
        <v>0.28112583333333302</v>
      </c>
      <c r="AZ51" s="400">
        <v>0.30217791666666699</v>
      </c>
      <c r="BA51" s="400">
        <v>0.27491333333333301</v>
      </c>
      <c r="BB51" s="401">
        <v>0.28208333333333302</v>
      </c>
      <c r="BD51" s="201"/>
      <c r="BE51" s="20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</row>
    <row r="52" spans="1:69" ht="16.7" customHeight="1">
      <c r="A52" s="402">
        <v>2</v>
      </c>
      <c r="B52" s="403">
        <v>0.53208333333333302</v>
      </c>
      <c r="C52" s="404">
        <v>0.58291666666666697</v>
      </c>
      <c r="D52" s="404">
        <v>0.56125000000000003</v>
      </c>
      <c r="E52" s="404">
        <v>0.53625</v>
      </c>
      <c r="F52" s="404">
        <v>0.63291666666666702</v>
      </c>
      <c r="G52" s="404">
        <v>0.65333333333333399</v>
      </c>
      <c r="H52" s="404">
        <v>0.491043333333333</v>
      </c>
      <c r="I52" s="404">
        <v>0.75299708333333304</v>
      </c>
      <c r="J52" s="404">
        <v>0.70230999999999999</v>
      </c>
      <c r="K52" s="404">
        <v>0.75610875</v>
      </c>
      <c r="L52" s="404">
        <v>0.67092249999999998</v>
      </c>
      <c r="M52" s="405">
        <v>0.66208333333333302</v>
      </c>
      <c r="N52" s="393"/>
      <c r="O52" s="402">
        <v>2</v>
      </c>
      <c r="P52" s="403">
        <v>1.16041666666667</v>
      </c>
      <c r="Q52" s="404">
        <v>1.2</v>
      </c>
      <c r="R52" s="404">
        <v>1.1599999999999999</v>
      </c>
      <c r="S52" s="404">
        <v>1.1483333333333301</v>
      </c>
      <c r="T52" s="404">
        <v>1.2495833333333299</v>
      </c>
      <c r="U52" s="404">
        <v>1.26</v>
      </c>
      <c r="V52" s="404">
        <v>1.07812666666667</v>
      </c>
      <c r="W52" s="404">
        <v>1.34299708333333</v>
      </c>
      <c r="X52" s="404">
        <v>1.2923100000000001</v>
      </c>
      <c r="Y52" s="404">
        <v>1.34610875</v>
      </c>
      <c r="Z52" s="404">
        <v>1.2609224999999999</v>
      </c>
      <c r="AA52" s="405">
        <v>1.2520833333333301</v>
      </c>
      <c r="AB52" s="402">
        <v>2</v>
      </c>
      <c r="AC52" s="436">
        <v>0.47958333333333297</v>
      </c>
      <c r="AD52" s="437">
        <v>0.47749999999999998</v>
      </c>
      <c r="AE52" s="437">
        <v>0.48</v>
      </c>
      <c r="AF52" s="437">
        <v>0.50375000000000003</v>
      </c>
      <c r="AG52" s="437">
        <v>0.44624999999999998</v>
      </c>
      <c r="AH52" s="437">
        <v>0.44</v>
      </c>
      <c r="AI52" s="437">
        <v>0.52458333333333296</v>
      </c>
      <c r="AJ52" s="437">
        <v>0.36776999999999999</v>
      </c>
      <c r="AK52" s="437">
        <v>0.39455583333333299</v>
      </c>
      <c r="AL52" s="437">
        <v>0.37251875000000001</v>
      </c>
      <c r="AM52" s="437">
        <v>0.41077166666666698</v>
      </c>
      <c r="AN52" s="438">
        <v>0.42041666666666699</v>
      </c>
      <c r="AO52" s="393"/>
      <c r="AP52" s="402">
        <v>2</v>
      </c>
      <c r="AQ52" s="403">
        <v>0.21</v>
      </c>
      <c r="AR52" s="404">
        <v>0.29625000000000001</v>
      </c>
      <c r="AS52" s="404">
        <v>0.26</v>
      </c>
      <c r="AT52" s="404">
        <v>0.22791666666666699</v>
      </c>
      <c r="AU52" s="404">
        <v>0.26624999999999999</v>
      </c>
      <c r="AV52" s="404">
        <v>0.26124999999999998</v>
      </c>
      <c r="AW52" s="404">
        <v>0.15</v>
      </c>
      <c r="AX52" s="404">
        <v>0.35125499999999998</v>
      </c>
      <c r="AY52" s="404">
        <v>0.28330875</v>
      </c>
      <c r="AZ52" s="404">
        <v>0.29972833333333299</v>
      </c>
      <c r="BA52" s="404">
        <v>0.272225416666667</v>
      </c>
      <c r="BB52" s="405">
        <v>0.28291666666666698</v>
      </c>
      <c r="BD52" s="201"/>
      <c r="BE52" s="20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</row>
    <row r="53" spans="1:69" ht="16.7" customHeight="1">
      <c r="A53" s="402">
        <v>3</v>
      </c>
      <c r="B53" s="403">
        <v>0.52875000000000005</v>
      </c>
      <c r="C53" s="404">
        <v>0.59125000000000005</v>
      </c>
      <c r="D53" s="404">
        <v>0.57666666666666699</v>
      </c>
      <c r="E53" s="404">
        <v>0.52666666666666695</v>
      </c>
      <c r="F53" s="404">
        <v>0.63291666666666702</v>
      </c>
      <c r="G53" s="404">
        <v>0.65708333333333402</v>
      </c>
      <c r="H53" s="404">
        <v>0.49608416666666699</v>
      </c>
      <c r="I53" s="404">
        <v>0.76109833333333299</v>
      </c>
      <c r="J53" s="404">
        <v>0.70842625000000004</v>
      </c>
      <c r="K53" s="404">
        <v>0.75552291666666704</v>
      </c>
      <c r="L53" s="404">
        <v>0.66006583333333302</v>
      </c>
      <c r="M53" s="405">
        <v>0.67249999999999999</v>
      </c>
      <c r="N53" s="393"/>
      <c r="O53" s="402">
        <v>3</v>
      </c>
      <c r="P53" s="403">
        <v>1.17</v>
      </c>
      <c r="Q53" s="404">
        <v>1.19625</v>
      </c>
      <c r="R53" s="404">
        <v>1.1654166666666701</v>
      </c>
      <c r="S53" s="404">
        <v>1.1512500000000001</v>
      </c>
      <c r="T53" s="404">
        <v>1.2504166666666701</v>
      </c>
      <c r="U53" s="404">
        <v>1.26541666666667</v>
      </c>
      <c r="V53" s="404">
        <v>1.0860841666666701</v>
      </c>
      <c r="W53" s="404">
        <v>1.35109833333333</v>
      </c>
      <c r="X53" s="404">
        <v>1.2984262499999999</v>
      </c>
      <c r="Y53" s="404">
        <v>1.34552291666667</v>
      </c>
      <c r="Z53" s="404">
        <v>1.2500658333333301</v>
      </c>
      <c r="AA53" s="405">
        <v>1.2625</v>
      </c>
      <c r="AB53" s="402">
        <v>3</v>
      </c>
      <c r="AC53" s="436">
        <v>0.47958333333333297</v>
      </c>
      <c r="AD53" s="437">
        <v>0.47249999999999998</v>
      </c>
      <c r="AE53" s="437">
        <v>0.48</v>
      </c>
      <c r="AF53" s="437">
        <v>0.50249999999999995</v>
      </c>
      <c r="AG53" s="437">
        <v>0.44500000000000001</v>
      </c>
      <c r="AH53" s="437">
        <v>0.4375</v>
      </c>
      <c r="AI53" s="437">
        <v>0.52158249999999995</v>
      </c>
      <c r="AJ53" s="437">
        <v>0.35991000000000001</v>
      </c>
      <c r="AK53" s="437">
        <v>0.39011499999999999</v>
      </c>
      <c r="AL53" s="437">
        <v>0.36972416666666702</v>
      </c>
      <c r="AM53" s="437">
        <v>0.41109125000000002</v>
      </c>
      <c r="AN53" s="438">
        <v>0.40875</v>
      </c>
      <c r="AO53" s="393"/>
      <c r="AP53" s="402">
        <v>3</v>
      </c>
      <c r="AQ53" s="403">
        <v>0.21</v>
      </c>
      <c r="AR53" s="404">
        <v>0.3</v>
      </c>
      <c r="AS53" s="404">
        <v>0.26</v>
      </c>
      <c r="AT53" s="404">
        <v>0.22625000000000001</v>
      </c>
      <c r="AU53" s="404">
        <v>0.26624999999999999</v>
      </c>
      <c r="AV53" s="404">
        <v>0.264583333333333</v>
      </c>
      <c r="AW53" s="404">
        <v>0.15754416666666701</v>
      </c>
      <c r="AX53" s="404">
        <v>0.354554166666667</v>
      </c>
      <c r="AY53" s="404">
        <v>0.29060374999999999</v>
      </c>
      <c r="AZ53" s="404">
        <v>0.29845583333333298</v>
      </c>
      <c r="BA53" s="404">
        <v>0.26927250000000003</v>
      </c>
      <c r="BB53" s="405">
        <v>0.293333333333333</v>
      </c>
      <c r="BD53" s="201"/>
      <c r="BE53" s="20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  <row r="54" spans="1:69" ht="16.7" customHeight="1">
      <c r="A54" s="402">
        <v>4</v>
      </c>
      <c r="B54" s="403">
        <v>0.52375000000000005</v>
      </c>
      <c r="C54" s="404">
        <v>0.59624999999999995</v>
      </c>
      <c r="D54" s="404">
        <v>0.59541666666666704</v>
      </c>
      <c r="E54" s="404">
        <v>0.54791666666666705</v>
      </c>
      <c r="F54" s="404">
        <v>0.625</v>
      </c>
      <c r="G54" s="404">
        <v>0.67</v>
      </c>
      <c r="H54" s="404">
        <v>0.50049666666666703</v>
      </c>
      <c r="I54" s="404">
        <v>0.76802833333333398</v>
      </c>
      <c r="J54" s="404">
        <v>0.71326958333333301</v>
      </c>
      <c r="K54" s="404">
        <v>0.76093500000000003</v>
      </c>
      <c r="L54" s="404">
        <v>0.66041666666666698</v>
      </c>
      <c r="M54" s="405">
        <v>0.68</v>
      </c>
      <c r="N54" s="393"/>
      <c r="O54" s="402">
        <v>4</v>
      </c>
      <c r="P54" s="403">
        <v>1.1712499999999999</v>
      </c>
      <c r="Q54" s="404">
        <v>1.1995833333333299</v>
      </c>
      <c r="R54" s="404">
        <v>1.16791666666667</v>
      </c>
      <c r="S54" s="404">
        <v>1.16208333333333</v>
      </c>
      <c r="T54" s="404">
        <v>1.24583333333333</v>
      </c>
      <c r="U54" s="404">
        <v>1.2762500000000001</v>
      </c>
      <c r="V54" s="404">
        <v>1.09049666666667</v>
      </c>
      <c r="W54" s="404">
        <v>1.3580283333333301</v>
      </c>
      <c r="X54" s="404">
        <v>1.3032695833333301</v>
      </c>
      <c r="Y54" s="404">
        <v>1.350935</v>
      </c>
      <c r="Z54" s="404">
        <v>1.2504166666666701</v>
      </c>
      <c r="AA54" s="405">
        <v>1.27</v>
      </c>
      <c r="AB54" s="402">
        <v>4</v>
      </c>
      <c r="AC54" s="436">
        <v>0.47875000000000001</v>
      </c>
      <c r="AD54" s="437">
        <v>0.47</v>
      </c>
      <c r="AE54" s="437">
        <v>0.47666666666666702</v>
      </c>
      <c r="AF54" s="437">
        <v>0.49083333333333301</v>
      </c>
      <c r="AG54" s="437">
        <v>0.449583333333333</v>
      </c>
      <c r="AH54" s="437">
        <v>0.43166666666666698</v>
      </c>
      <c r="AI54" s="437">
        <v>0.51878041666666697</v>
      </c>
      <c r="AJ54" s="437">
        <v>0.35484458333333302</v>
      </c>
      <c r="AK54" s="437">
        <v>0.38924916666666698</v>
      </c>
      <c r="AL54" s="437">
        <v>0.36277124999999999</v>
      </c>
      <c r="AM54" s="437">
        <v>0.408249583333333</v>
      </c>
      <c r="AN54" s="438">
        <v>0.40333333333333399</v>
      </c>
      <c r="AO54" s="393"/>
      <c r="AP54" s="402">
        <v>4</v>
      </c>
      <c r="AQ54" s="403">
        <v>0.21</v>
      </c>
      <c r="AR54" s="404">
        <v>0.305416666666667</v>
      </c>
      <c r="AS54" s="404">
        <v>0.262083333333333</v>
      </c>
      <c r="AT54" s="404">
        <v>0.23458333333333301</v>
      </c>
      <c r="AU54" s="404">
        <v>0.25833333333333303</v>
      </c>
      <c r="AV54" s="404">
        <v>0.271666666666667</v>
      </c>
      <c r="AW54" s="404">
        <v>0.172167083333333</v>
      </c>
      <c r="AX54" s="404">
        <v>0.35637999999999997</v>
      </c>
      <c r="AY54" s="404">
        <v>0.29328333333333301</v>
      </c>
      <c r="AZ54" s="404">
        <v>0.30189583333333297</v>
      </c>
      <c r="BA54" s="404">
        <v>0.27159375000000002</v>
      </c>
      <c r="BB54" s="405">
        <v>0.29749999999999999</v>
      </c>
      <c r="BD54" s="201"/>
      <c r="BE54" s="20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</row>
    <row r="55" spans="1:69" ht="16.7" customHeight="1">
      <c r="A55" s="402">
        <v>5</v>
      </c>
      <c r="B55" s="403">
        <v>0.53083333333333305</v>
      </c>
      <c r="C55" s="404">
        <v>0.581666666666667</v>
      </c>
      <c r="D55" s="404">
        <v>0.60291666666666699</v>
      </c>
      <c r="E55" s="404">
        <v>0.55208333333333404</v>
      </c>
      <c r="F55" s="404">
        <v>0.62708333333333399</v>
      </c>
      <c r="G55" s="404">
        <v>0.67166666666666697</v>
      </c>
      <c r="H55" s="404">
        <v>0.51226499999999997</v>
      </c>
      <c r="I55" s="404">
        <v>0.77383333333333304</v>
      </c>
      <c r="J55" s="404">
        <v>0.70986000000000005</v>
      </c>
      <c r="K55" s="404">
        <v>0.76368666666666696</v>
      </c>
      <c r="L55" s="404">
        <v>0.67291666666666705</v>
      </c>
      <c r="M55" s="405">
        <v>0.68083333333333296</v>
      </c>
      <c r="N55" s="393"/>
      <c r="O55" s="402">
        <v>5</v>
      </c>
      <c r="P55" s="403">
        <v>1.17625</v>
      </c>
      <c r="Q55" s="404">
        <v>1.1912499999999999</v>
      </c>
      <c r="R55" s="404">
        <v>1.1695833333333301</v>
      </c>
      <c r="S55" s="404">
        <v>1.1670833333333299</v>
      </c>
      <c r="T55" s="404">
        <v>1.2491666666666701</v>
      </c>
      <c r="U55" s="404">
        <v>1.28541666666667</v>
      </c>
      <c r="V55" s="404">
        <v>1.1022650000000001</v>
      </c>
      <c r="W55" s="404">
        <v>1.3638333333333299</v>
      </c>
      <c r="X55" s="404">
        <v>1.29986</v>
      </c>
      <c r="Y55" s="404">
        <v>1.35368666666667</v>
      </c>
      <c r="Z55" s="404">
        <v>1.26291666666667</v>
      </c>
      <c r="AA55" s="405">
        <v>1.2708333333333299</v>
      </c>
      <c r="AB55" s="402">
        <v>5</v>
      </c>
      <c r="AC55" s="436">
        <v>0.47375</v>
      </c>
      <c r="AD55" s="437">
        <v>0.48125000000000001</v>
      </c>
      <c r="AE55" s="437">
        <v>0.47666666666666702</v>
      </c>
      <c r="AF55" s="437">
        <v>0.492916666666667</v>
      </c>
      <c r="AG55" s="437">
        <v>0.44666666666666699</v>
      </c>
      <c r="AH55" s="437">
        <v>0.42875000000000002</v>
      </c>
      <c r="AI55" s="437">
        <v>0.51520333333333301</v>
      </c>
      <c r="AJ55" s="437">
        <v>0.35063458333333303</v>
      </c>
      <c r="AK55" s="437">
        <v>0.39267333333333299</v>
      </c>
      <c r="AL55" s="437">
        <v>0.36697374999999999</v>
      </c>
      <c r="AM55" s="437">
        <v>0.40671958333333302</v>
      </c>
      <c r="AN55" s="438">
        <v>0.40416666666666701</v>
      </c>
      <c r="AO55" s="393"/>
      <c r="AP55" s="402">
        <v>5</v>
      </c>
      <c r="AQ55" s="403">
        <v>0.212916666666667</v>
      </c>
      <c r="AR55" s="404">
        <v>0.29375000000000001</v>
      </c>
      <c r="AS55" s="404">
        <v>0.26416666666666699</v>
      </c>
      <c r="AT55" s="404">
        <v>0.23958333333333301</v>
      </c>
      <c r="AU55" s="404">
        <v>0.26083333333333297</v>
      </c>
      <c r="AV55" s="404">
        <v>0.27208333333333301</v>
      </c>
      <c r="AW55" s="404">
        <v>0.19218874999999999</v>
      </c>
      <c r="AX55" s="404">
        <v>0.35820625</v>
      </c>
      <c r="AY55" s="404">
        <v>0.29242374999999998</v>
      </c>
      <c r="AZ55" s="404">
        <v>0.30015583333333301</v>
      </c>
      <c r="BA55" s="404">
        <v>0.276666666666667</v>
      </c>
      <c r="BB55" s="405">
        <v>0.295833333333333</v>
      </c>
      <c r="BD55" s="201"/>
      <c r="BE55" s="20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69" ht="16.7" customHeight="1">
      <c r="A56" s="402">
        <v>6</v>
      </c>
      <c r="B56" s="403">
        <v>0.53</v>
      </c>
      <c r="C56" s="404">
        <v>0.57291666666666696</v>
      </c>
      <c r="D56" s="404">
        <v>0.60208333333333297</v>
      </c>
      <c r="E56" s="404">
        <v>0.54125000000000001</v>
      </c>
      <c r="F56" s="404">
        <v>0.63916666666666699</v>
      </c>
      <c r="G56" s="404">
        <v>0.67500000000000004</v>
      </c>
      <c r="H56" s="404">
        <v>0.52637</v>
      </c>
      <c r="I56" s="404">
        <v>0.78246125</v>
      </c>
      <c r="J56" s="404">
        <v>0.70778541666666706</v>
      </c>
      <c r="K56" s="404">
        <v>0.77038583333333299</v>
      </c>
      <c r="L56" s="404">
        <v>0.67374999999999996</v>
      </c>
      <c r="M56" s="405">
        <v>0.66249999999999998</v>
      </c>
      <c r="N56" s="393"/>
      <c r="O56" s="402">
        <v>6</v>
      </c>
      <c r="P56" s="403">
        <v>1.17458333333333</v>
      </c>
      <c r="Q56" s="404">
        <v>1.1775</v>
      </c>
      <c r="R56" s="404">
        <v>1.17625</v>
      </c>
      <c r="S56" s="404">
        <v>1.1654166666666701</v>
      </c>
      <c r="T56" s="404">
        <v>1.2537499999999999</v>
      </c>
      <c r="U56" s="404">
        <v>1.2887500000000001</v>
      </c>
      <c r="V56" s="404">
        <v>1.1163700000000001</v>
      </c>
      <c r="W56" s="404">
        <v>1.37246125</v>
      </c>
      <c r="X56" s="404">
        <v>1.29778541666667</v>
      </c>
      <c r="Y56" s="404">
        <v>1.3603858333333301</v>
      </c>
      <c r="Z56" s="404">
        <v>1.2637499999999999</v>
      </c>
      <c r="AA56" s="405">
        <v>1.2524999999999999</v>
      </c>
      <c r="AB56" s="402">
        <v>6</v>
      </c>
      <c r="AC56" s="436">
        <v>0.47708333333333303</v>
      </c>
      <c r="AD56" s="437">
        <v>0.48708333333333298</v>
      </c>
      <c r="AE56" s="437">
        <v>0.47291666666666698</v>
      </c>
      <c r="AF56" s="437">
        <v>0.49375000000000002</v>
      </c>
      <c r="AG56" s="437">
        <v>0.43874999999999997</v>
      </c>
      <c r="AH56" s="437">
        <v>0.42749999999999999</v>
      </c>
      <c r="AI56" s="437">
        <v>0.50746666666666695</v>
      </c>
      <c r="AJ56" s="437">
        <v>0.34549125000000003</v>
      </c>
      <c r="AK56" s="437">
        <v>0.392073333333333</v>
      </c>
      <c r="AL56" s="437">
        <v>0.36480416666666698</v>
      </c>
      <c r="AM56" s="437">
        <v>0.40932291666666698</v>
      </c>
      <c r="AN56" s="438">
        <v>0.41166666666666701</v>
      </c>
      <c r="AO56" s="393"/>
      <c r="AP56" s="402">
        <v>6</v>
      </c>
      <c r="AQ56" s="403">
        <v>0.2175</v>
      </c>
      <c r="AR56" s="404">
        <v>0.28458333333333302</v>
      </c>
      <c r="AS56" s="404">
        <v>0.26750000000000002</v>
      </c>
      <c r="AT56" s="404">
        <v>0.236666666666667</v>
      </c>
      <c r="AU56" s="404">
        <v>0.27</v>
      </c>
      <c r="AV56" s="404">
        <v>0.27374999999999999</v>
      </c>
      <c r="AW56" s="404">
        <v>0.21276958333333301</v>
      </c>
      <c r="AX56" s="404">
        <v>0.36112666666666698</v>
      </c>
      <c r="AY56" s="404">
        <v>0.29411999999999999</v>
      </c>
      <c r="AZ56" s="404">
        <v>0.30372624999999998</v>
      </c>
      <c r="BA56" s="404">
        <v>0.27958333333333302</v>
      </c>
      <c r="BB56" s="405">
        <v>0.28375</v>
      </c>
      <c r="BD56" s="201"/>
      <c r="BE56" s="20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1:69" ht="16.7" customHeight="1">
      <c r="A57" s="402">
        <v>7</v>
      </c>
      <c r="B57" s="403">
        <v>0.52375000000000005</v>
      </c>
      <c r="C57" s="404">
        <v>0.58374999999999999</v>
      </c>
      <c r="D57" s="404">
        <v>0.60124999999999995</v>
      </c>
      <c r="E57" s="404">
        <v>0.54833333333333301</v>
      </c>
      <c r="F57" s="404">
        <v>0.64208333333333401</v>
      </c>
      <c r="G57" s="404">
        <v>0.66166666666666696</v>
      </c>
      <c r="H57" s="404">
        <v>0.54344499999999996</v>
      </c>
      <c r="I57" s="404">
        <v>0.78748791666666695</v>
      </c>
      <c r="J57" s="404">
        <v>0.71628999999999998</v>
      </c>
      <c r="K57" s="404">
        <v>0.76354416666666702</v>
      </c>
      <c r="L57" s="404">
        <v>0.66874999999999996</v>
      </c>
      <c r="M57" s="405">
        <v>0.66166666666666696</v>
      </c>
      <c r="N57" s="393"/>
      <c r="O57" s="402">
        <v>7</v>
      </c>
      <c r="P57" s="403">
        <v>1.16916666666667</v>
      </c>
      <c r="Q57" s="404">
        <v>1.17</v>
      </c>
      <c r="R57" s="404">
        <v>1.1779166666666701</v>
      </c>
      <c r="S57" s="404">
        <v>1.1575</v>
      </c>
      <c r="T57" s="404">
        <v>1.2545833333333301</v>
      </c>
      <c r="U57" s="404">
        <v>1.2608333333333299</v>
      </c>
      <c r="V57" s="404">
        <v>1.133445</v>
      </c>
      <c r="W57" s="404">
        <v>1.37748791666667</v>
      </c>
      <c r="X57" s="404">
        <v>1.30629</v>
      </c>
      <c r="Y57" s="404">
        <v>1.3535441666666701</v>
      </c>
      <c r="Z57" s="404">
        <v>1.25875</v>
      </c>
      <c r="AA57" s="405">
        <v>1.25166666666667</v>
      </c>
      <c r="AB57" s="402">
        <v>7</v>
      </c>
      <c r="AC57" s="436">
        <v>0.48208333333333298</v>
      </c>
      <c r="AD57" s="437">
        <v>0.47375</v>
      </c>
      <c r="AE57" s="437">
        <v>0.47208333333333302</v>
      </c>
      <c r="AF57" s="437">
        <v>0.492916666666667</v>
      </c>
      <c r="AG57" s="437">
        <v>0.43916666666666698</v>
      </c>
      <c r="AH57" s="437">
        <v>0.435</v>
      </c>
      <c r="AI57" s="437">
        <v>0.50079541666666705</v>
      </c>
      <c r="AJ57" s="437">
        <v>0.340215833333333</v>
      </c>
      <c r="AK57" s="437">
        <v>0.38707083333333298</v>
      </c>
      <c r="AL57" s="437">
        <v>0.36664666666666701</v>
      </c>
      <c r="AM57" s="437">
        <v>0.40954416666666699</v>
      </c>
      <c r="AN57" s="438">
        <v>0.41</v>
      </c>
      <c r="AO57" s="393"/>
      <c r="AP57" s="402">
        <v>7</v>
      </c>
      <c r="AQ57" s="403">
        <v>0.21</v>
      </c>
      <c r="AR57" s="404">
        <v>0.29499999999999998</v>
      </c>
      <c r="AS57" s="404">
        <v>0.27208333333333301</v>
      </c>
      <c r="AT57" s="404">
        <v>0.23708333333333401</v>
      </c>
      <c r="AU57" s="404">
        <v>0.269166666666667</v>
      </c>
      <c r="AV57" s="404">
        <v>0.26333333333333298</v>
      </c>
      <c r="AW57" s="404">
        <v>0.22961375000000001</v>
      </c>
      <c r="AX57" s="404">
        <v>0.36211541666666702</v>
      </c>
      <c r="AY57" s="404">
        <v>0.30124416666666698</v>
      </c>
      <c r="AZ57" s="404">
        <v>0.30282375</v>
      </c>
      <c r="BA57" s="404">
        <v>0.27374999999999999</v>
      </c>
      <c r="BB57" s="405">
        <v>0.28458333333333302</v>
      </c>
      <c r="BD57" s="201"/>
      <c r="BE57" s="20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8" spans="1:69" ht="16.7" customHeight="1">
      <c r="A58" s="402">
        <v>8</v>
      </c>
      <c r="B58" s="403">
        <v>0.50166666666666704</v>
      </c>
      <c r="C58" s="404">
        <v>0.58333333333333304</v>
      </c>
      <c r="D58" s="404">
        <v>0.59208333333333296</v>
      </c>
      <c r="E58" s="404">
        <v>0.54541666666666699</v>
      </c>
      <c r="F58" s="404">
        <v>0.63666666666666705</v>
      </c>
      <c r="G58" s="404">
        <v>0.65458333333333396</v>
      </c>
      <c r="H58" s="404">
        <v>0.54999666666666702</v>
      </c>
      <c r="I58" s="404">
        <v>0.79036041666666701</v>
      </c>
      <c r="J58" s="404">
        <v>0.72205041666666703</v>
      </c>
      <c r="K58" s="404">
        <v>0.74688541666666697</v>
      </c>
      <c r="L58" s="404">
        <v>0.67208333333333303</v>
      </c>
      <c r="M58" s="405">
        <v>0.65291666666666703</v>
      </c>
      <c r="N58" s="393"/>
      <c r="O58" s="402">
        <v>8</v>
      </c>
      <c r="P58" s="403">
        <v>1.1125</v>
      </c>
      <c r="Q58" s="404">
        <v>1.1608333333333301</v>
      </c>
      <c r="R58" s="404">
        <v>1.1725000000000001</v>
      </c>
      <c r="S58" s="404">
        <v>1.1383333333333301</v>
      </c>
      <c r="T58" s="404">
        <v>1.25291666666667</v>
      </c>
      <c r="U58" s="404">
        <v>1.2537499999999999</v>
      </c>
      <c r="V58" s="404">
        <v>1.1399966666666701</v>
      </c>
      <c r="W58" s="404">
        <v>1.3803604166666701</v>
      </c>
      <c r="X58" s="404">
        <v>1.31205041666667</v>
      </c>
      <c r="Y58" s="404">
        <v>1.3368854166666699</v>
      </c>
      <c r="Z58" s="404">
        <v>1.2620833333333299</v>
      </c>
      <c r="AA58" s="405">
        <v>1.24291666666667</v>
      </c>
      <c r="AB58" s="402">
        <v>8</v>
      </c>
      <c r="AC58" s="436">
        <v>0.48833333333333301</v>
      </c>
      <c r="AD58" s="437">
        <v>0.47</v>
      </c>
      <c r="AE58" s="437">
        <v>0.47416666666666701</v>
      </c>
      <c r="AF58" s="437">
        <v>0.4975</v>
      </c>
      <c r="AG58" s="437">
        <v>0.43791666666666601</v>
      </c>
      <c r="AH58" s="437">
        <v>0.43916666666666698</v>
      </c>
      <c r="AI58" s="437">
        <v>0.49656416666666697</v>
      </c>
      <c r="AJ58" s="437">
        <v>0.338877083333333</v>
      </c>
      <c r="AK58" s="437">
        <v>0.384253333333333</v>
      </c>
      <c r="AL58" s="437">
        <v>0.368729583333333</v>
      </c>
      <c r="AM58" s="437">
        <v>0.408885833333333</v>
      </c>
      <c r="AN58" s="438">
        <v>0.415833333333333</v>
      </c>
      <c r="AO58" s="393"/>
      <c r="AP58" s="402">
        <v>8</v>
      </c>
      <c r="AQ58" s="403">
        <v>0.18083333333333301</v>
      </c>
      <c r="AR58" s="404">
        <v>0.3</v>
      </c>
      <c r="AS58" s="404">
        <v>0.26416666666666599</v>
      </c>
      <c r="AT58" s="404">
        <v>0.23166666666666699</v>
      </c>
      <c r="AU58" s="404">
        <v>0.26124999999999998</v>
      </c>
      <c r="AV58" s="404">
        <v>0.25583333333333302</v>
      </c>
      <c r="AW58" s="404">
        <v>0.241908333333333</v>
      </c>
      <c r="AX58" s="404">
        <v>0.36099583333333302</v>
      </c>
      <c r="AY58" s="404">
        <v>0.30651541666666698</v>
      </c>
      <c r="AZ58" s="404">
        <v>0.29463208333333302</v>
      </c>
      <c r="BA58" s="404">
        <v>0.27750000000000002</v>
      </c>
      <c r="BB58" s="405">
        <v>0.28000000000000003</v>
      </c>
      <c r="BD58" s="201"/>
      <c r="BE58" s="20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</row>
    <row r="59" spans="1:69" ht="16.7" customHeight="1">
      <c r="A59" s="402">
        <v>9</v>
      </c>
      <c r="B59" s="403">
        <v>0.48625000000000002</v>
      </c>
      <c r="C59" s="404">
        <v>0.59375</v>
      </c>
      <c r="D59" s="404">
        <v>0.59916666666666596</v>
      </c>
      <c r="E59" s="404">
        <v>0.54541666666666699</v>
      </c>
      <c r="F59" s="404">
        <v>0.65541666666666698</v>
      </c>
      <c r="G59" s="404">
        <v>0.64875000000000005</v>
      </c>
      <c r="H59" s="404">
        <v>0.55605666666666698</v>
      </c>
      <c r="I59" s="404">
        <v>0.79265750000000001</v>
      </c>
      <c r="J59" s="404">
        <v>0.71884958333333404</v>
      </c>
      <c r="K59" s="404">
        <v>0.74815374999999995</v>
      </c>
      <c r="L59" s="404">
        <v>0.680416666666666</v>
      </c>
      <c r="M59" s="405">
        <v>0.66583333333333306</v>
      </c>
      <c r="N59" s="393"/>
      <c r="O59" s="402">
        <v>9</v>
      </c>
      <c r="P59" s="403">
        <v>1.10625</v>
      </c>
      <c r="Q59" s="404">
        <v>1.1695833333333301</v>
      </c>
      <c r="R59" s="404">
        <v>1.1666666666666701</v>
      </c>
      <c r="S59" s="404">
        <v>1.1537500000000001</v>
      </c>
      <c r="T59" s="404">
        <v>1.25</v>
      </c>
      <c r="U59" s="404">
        <v>1.23416666666667</v>
      </c>
      <c r="V59" s="404">
        <v>1.1460566666666701</v>
      </c>
      <c r="W59" s="404">
        <v>1.3826575000000001</v>
      </c>
      <c r="X59" s="404">
        <v>1.30884958333333</v>
      </c>
      <c r="Y59" s="404">
        <v>1.33815375</v>
      </c>
      <c r="Z59" s="404">
        <v>1.2704166666666701</v>
      </c>
      <c r="AA59" s="405">
        <v>1.25583333333333</v>
      </c>
      <c r="AB59" s="402">
        <v>9</v>
      </c>
      <c r="AC59" s="436">
        <v>0.49416666666666698</v>
      </c>
      <c r="AD59" s="437">
        <v>0.46833333333333299</v>
      </c>
      <c r="AE59" s="437">
        <v>0.47166666666666701</v>
      </c>
      <c r="AF59" s="437">
        <v>0.50166666666666704</v>
      </c>
      <c r="AG59" s="437">
        <v>0.43916666666666698</v>
      </c>
      <c r="AH59" s="437">
        <v>0.44666666666666699</v>
      </c>
      <c r="AI59" s="437">
        <v>0.49219291666666698</v>
      </c>
      <c r="AJ59" s="437">
        <v>0.33779416666666701</v>
      </c>
      <c r="AK59" s="437">
        <v>0.384684583333333</v>
      </c>
      <c r="AL59" s="437">
        <v>0.36450624999999998</v>
      </c>
      <c r="AM59" s="437">
        <v>0.40622916666666697</v>
      </c>
      <c r="AN59" s="438">
        <v>0.41</v>
      </c>
      <c r="AO59" s="393"/>
      <c r="AP59" s="402">
        <v>9</v>
      </c>
      <c r="AQ59" s="403">
        <v>0.17</v>
      </c>
      <c r="AR59" s="404">
        <v>0.3</v>
      </c>
      <c r="AS59" s="404">
        <v>0.26791666666666603</v>
      </c>
      <c r="AT59" s="404">
        <v>0.23041666666666699</v>
      </c>
      <c r="AU59" s="404">
        <v>0.25791666666666702</v>
      </c>
      <c r="AV59" s="404">
        <v>0.245</v>
      </c>
      <c r="AW59" s="404">
        <v>0.25322624999999999</v>
      </c>
      <c r="AX59" s="404">
        <v>0.36153249999999998</v>
      </c>
      <c r="AY59" s="404">
        <v>0.30481708333333302</v>
      </c>
      <c r="AZ59" s="404">
        <v>0.29600958333333299</v>
      </c>
      <c r="BA59" s="404">
        <v>0.28208333333333302</v>
      </c>
      <c r="BB59" s="405">
        <v>0.28249999999999997</v>
      </c>
      <c r="BD59" s="201"/>
      <c r="BE59" s="20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1:69" ht="16.7" customHeight="1">
      <c r="A60" s="402">
        <v>10</v>
      </c>
      <c r="B60" s="403">
        <v>0.44874999999999998</v>
      </c>
      <c r="C60" s="404">
        <v>0.59666666666666601</v>
      </c>
      <c r="D60" s="404">
        <v>0.59041666666666703</v>
      </c>
      <c r="E60" s="404">
        <v>0.56125000000000003</v>
      </c>
      <c r="F60" s="404">
        <v>0.63249999999999995</v>
      </c>
      <c r="G60" s="404">
        <v>0.63249999999999995</v>
      </c>
      <c r="H60" s="404">
        <v>0.56796000000000002</v>
      </c>
      <c r="I60" s="404">
        <v>0.80150041666666705</v>
      </c>
      <c r="J60" s="404">
        <v>0.72425333333333397</v>
      </c>
      <c r="K60" s="404">
        <v>0.74976750000000003</v>
      </c>
      <c r="L60" s="404">
        <v>0.67208333333333303</v>
      </c>
      <c r="M60" s="405">
        <v>0.65041666666666698</v>
      </c>
      <c r="N60" s="393"/>
      <c r="O60" s="402">
        <v>10</v>
      </c>
      <c r="P60" s="403">
        <v>1.0716666666666701</v>
      </c>
      <c r="Q60" s="404">
        <v>1.18916666666667</v>
      </c>
      <c r="R60" s="404">
        <v>1.1575</v>
      </c>
      <c r="S60" s="404">
        <v>1.17041666666667</v>
      </c>
      <c r="T60" s="404">
        <v>1.2408333333333299</v>
      </c>
      <c r="U60" s="404">
        <v>1.1695833333333301</v>
      </c>
      <c r="V60" s="404">
        <v>1.1579600000000001</v>
      </c>
      <c r="W60" s="404">
        <v>1.39150041666667</v>
      </c>
      <c r="X60" s="404">
        <v>1.3142533333333299</v>
      </c>
      <c r="Y60" s="404">
        <v>1.3397675</v>
      </c>
      <c r="Z60" s="404">
        <v>1.2620833333333299</v>
      </c>
      <c r="AA60" s="405">
        <v>1.2404166666666701</v>
      </c>
      <c r="AB60" s="402">
        <v>10</v>
      </c>
      <c r="AC60" s="436">
        <v>0.51666666666666605</v>
      </c>
      <c r="AD60" s="437">
        <v>0.46750000000000003</v>
      </c>
      <c r="AE60" s="437">
        <v>0.47249999999999998</v>
      </c>
      <c r="AF60" s="437">
        <v>0.48958333333333298</v>
      </c>
      <c r="AG60" s="437">
        <v>0.44166666666666698</v>
      </c>
      <c r="AH60" s="437">
        <v>0.454166666666667</v>
      </c>
      <c r="AI60" s="437">
        <v>0.48695749999999999</v>
      </c>
      <c r="AJ60" s="437">
        <v>0.33168874999999998</v>
      </c>
      <c r="AK60" s="437">
        <v>0.38090499999999999</v>
      </c>
      <c r="AL60" s="437">
        <v>0.36457083333333301</v>
      </c>
      <c r="AM60" s="437">
        <v>0.41035749999999999</v>
      </c>
      <c r="AN60" s="438">
        <v>0.41625000000000001</v>
      </c>
      <c r="AO60" s="393"/>
      <c r="AP60" s="402">
        <v>10</v>
      </c>
      <c r="AQ60" s="403">
        <v>0.14000000000000001</v>
      </c>
      <c r="AR60" s="404">
        <v>0.29916666666666702</v>
      </c>
      <c r="AS60" s="404">
        <v>0.26374999999999998</v>
      </c>
      <c r="AT60" s="404">
        <v>0.24124999999999999</v>
      </c>
      <c r="AU60" s="404">
        <v>0.25416666666666698</v>
      </c>
      <c r="AV60" s="404">
        <v>0.232083333333333</v>
      </c>
      <c r="AW60" s="404">
        <v>0.26267791666666701</v>
      </c>
      <c r="AX60" s="404">
        <v>0.36849333333333301</v>
      </c>
      <c r="AY60" s="404">
        <v>0.30366666666666697</v>
      </c>
      <c r="AZ60" s="404">
        <v>0.294502083333333</v>
      </c>
      <c r="BA60" s="404">
        <v>0.27750000000000002</v>
      </c>
      <c r="BB60" s="405">
        <v>0.27541666666666598</v>
      </c>
      <c r="BD60" s="201"/>
      <c r="BE60" s="20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1:69" ht="16.7" customHeight="1">
      <c r="A61" s="402">
        <v>11</v>
      </c>
      <c r="B61" s="403">
        <v>0.45874999999999999</v>
      </c>
      <c r="C61" s="404">
        <v>0.59750000000000003</v>
      </c>
      <c r="D61" s="404">
        <v>0.59708333333333297</v>
      </c>
      <c r="E61" s="404">
        <v>0.55916666666666703</v>
      </c>
      <c r="F61" s="404">
        <v>0.62250000000000005</v>
      </c>
      <c r="G61" s="404">
        <v>0.63249999999999995</v>
      </c>
      <c r="H61" s="404">
        <v>0.57890375000000005</v>
      </c>
      <c r="I61" s="404">
        <v>0.80602125000000002</v>
      </c>
      <c r="J61" s="404">
        <v>0.73496166666666696</v>
      </c>
      <c r="K61" s="404">
        <v>0.75196541666666705</v>
      </c>
      <c r="L61" s="404">
        <v>0.67166666666666697</v>
      </c>
      <c r="M61" s="405">
        <v>0.64</v>
      </c>
      <c r="N61" s="393"/>
      <c r="O61" s="402">
        <v>11</v>
      </c>
      <c r="P61" s="403">
        <v>1.08125</v>
      </c>
      <c r="Q61" s="404">
        <v>1.18041666666667</v>
      </c>
      <c r="R61" s="404">
        <v>1.14916666666667</v>
      </c>
      <c r="S61" s="404">
        <v>1.1766666666666701</v>
      </c>
      <c r="T61" s="404">
        <v>1.23</v>
      </c>
      <c r="U61" s="404">
        <v>1.18583333333333</v>
      </c>
      <c r="V61" s="404">
        <v>1.1689037499999999</v>
      </c>
      <c r="W61" s="404">
        <v>1.39602125</v>
      </c>
      <c r="X61" s="404">
        <v>1.3249616666666699</v>
      </c>
      <c r="Y61" s="404">
        <v>1.3419654166666699</v>
      </c>
      <c r="Z61" s="404">
        <v>1.26166666666667</v>
      </c>
      <c r="AA61" s="405">
        <v>1.23</v>
      </c>
      <c r="AB61" s="402">
        <v>11</v>
      </c>
      <c r="AC61" s="436">
        <v>0.51624999999999999</v>
      </c>
      <c r="AD61" s="437">
        <v>0.46916666666666701</v>
      </c>
      <c r="AE61" s="437">
        <v>0.46833333333333299</v>
      </c>
      <c r="AF61" s="437">
        <v>0.49125000000000002</v>
      </c>
      <c r="AG61" s="437">
        <v>0.44624999999999998</v>
      </c>
      <c r="AH61" s="437">
        <v>0.454166666666667</v>
      </c>
      <c r="AI61" s="437">
        <v>0.48169916666666701</v>
      </c>
      <c r="AJ61" s="437">
        <v>0.32936541666666702</v>
      </c>
      <c r="AK61" s="437">
        <v>0.37697166666666698</v>
      </c>
      <c r="AL61" s="437">
        <v>0.36647958333333303</v>
      </c>
      <c r="AM61" s="437">
        <v>0.40495999999999999</v>
      </c>
      <c r="AN61" s="438">
        <v>0.42</v>
      </c>
      <c r="AO61" s="393"/>
      <c r="AP61" s="402">
        <v>11</v>
      </c>
      <c r="AQ61" s="403">
        <v>0.13500000000000001</v>
      </c>
      <c r="AR61" s="404">
        <v>0.29666666666666702</v>
      </c>
      <c r="AS61" s="404">
        <v>0.26416666666666699</v>
      </c>
      <c r="AT61" s="404">
        <v>0.23958333333333301</v>
      </c>
      <c r="AU61" s="404">
        <v>0.24666666666666701</v>
      </c>
      <c r="AV61" s="404">
        <v>0.237916666666667</v>
      </c>
      <c r="AW61" s="404">
        <v>0.27213708333333297</v>
      </c>
      <c r="AX61" s="404">
        <v>0.37334499999999998</v>
      </c>
      <c r="AY61" s="404">
        <v>0.306509583333333</v>
      </c>
      <c r="AZ61" s="404">
        <v>0.29598333333333299</v>
      </c>
      <c r="BA61" s="404">
        <v>0.28000000000000003</v>
      </c>
      <c r="BB61" s="405">
        <v>0.27</v>
      </c>
      <c r="BD61" s="201"/>
      <c r="BE61" s="20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 ht="16.7" customHeight="1">
      <c r="A62" s="402">
        <v>12</v>
      </c>
      <c r="B62" s="403">
        <v>0.45791666666666703</v>
      </c>
      <c r="C62" s="404">
        <v>0.58875</v>
      </c>
      <c r="D62" s="404">
        <v>0.58750000000000002</v>
      </c>
      <c r="E62" s="404">
        <v>0.55333333333333401</v>
      </c>
      <c r="F62" s="404">
        <v>0.63124999999999998</v>
      </c>
      <c r="G62" s="404">
        <v>0.61208333333333298</v>
      </c>
      <c r="H62" s="404">
        <v>0.58330666666666697</v>
      </c>
      <c r="I62" s="404">
        <v>0.79381416666666704</v>
      </c>
      <c r="J62" s="404">
        <v>0.734010416666667</v>
      </c>
      <c r="K62" s="404">
        <v>0.74480791666666701</v>
      </c>
      <c r="L62" s="404">
        <v>0.68</v>
      </c>
      <c r="M62" s="405">
        <v>0.63</v>
      </c>
      <c r="N62" s="393"/>
      <c r="O62" s="402">
        <v>12</v>
      </c>
      <c r="P62" s="403">
        <v>1.1004166666666699</v>
      </c>
      <c r="Q62" s="404">
        <v>1.17166666666667</v>
      </c>
      <c r="R62" s="404">
        <v>1.1454166666666701</v>
      </c>
      <c r="S62" s="404">
        <v>1.1741666666666699</v>
      </c>
      <c r="T62" s="404">
        <v>1.2333333333333301</v>
      </c>
      <c r="U62" s="404">
        <v>1.1841666666666699</v>
      </c>
      <c r="V62" s="404">
        <v>1.1733066666666701</v>
      </c>
      <c r="W62" s="404">
        <v>1.3838141666666699</v>
      </c>
      <c r="X62" s="404">
        <v>1.32401041666667</v>
      </c>
      <c r="Y62" s="404">
        <v>1.33480791666667</v>
      </c>
      <c r="Z62" s="404">
        <v>1.27</v>
      </c>
      <c r="AA62" s="405">
        <v>1.22</v>
      </c>
      <c r="AB62" s="402">
        <v>12</v>
      </c>
      <c r="AC62" s="436">
        <v>0.52</v>
      </c>
      <c r="AD62" s="437">
        <v>0.47041666666666698</v>
      </c>
      <c r="AE62" s="437">
        <v>0.475833333333333</v>
      </c>
      <c r="AF62" s="437">
        <v>0.49249999999999999</v>
      </c>
      <c r="AG62" s="437">
        <v>0.44374999999999998</v>
      </c>
      <c r="AH62" s="437">
        <v>0.46666666666666701</v>
      </c>
      <c r="AI62" s="437">
        <v>0.47583750000000002</v>
      </c>
      <c r="AJ62" s="437">
        <v>0.339470833333333</v>
      </c>
      <c r="AK62" s="437">
        <v>0.37614375</v>
      </c>
      <c r="AL62" s="437">
        <v>0.371305833333333</v>
      </c>
      <c r="AM62" s="437">
        <v>0.40393208333333303</v>
      </c>
      <c r="AN62" s="438">
        <v>0.42041666666666699</v>
      </c>
      <c r="AO62" s="393"/>
      <c r="AP62" s="402">
        <v>12</v>
      </c>
      <c r="AQ62" s="403">
        <v>0.13625000000000001</v>
      </c>
      <c r="AR62" s="404">
        <v>0.28999999999999998</v>
      </c>
      <c r="AS62" s="404">
        <v>0.25833333333333303</v>
      </c>
      <c r="AT62" s="404">
        <v>0.239166666666667</v>
      </c>
      <c r="AU62" s="404">
        <v>0.254583333333333</v>
      </c>
      <c r="AV62" s="404">
        <v>0.21708333333333299</v>
      </c>
      <c r="AW62" s="404">
        <v>0.27873625000000002</v>
      </c>
      <c r="AX62" s="404">
        <v>0.35456333333333301</v>
      </c>
      <c r="AY62" s="404">
        <v>0.30770708333333302</v>
      </c>
      <c r="AZ62" s="404">
        <v>0.2943925</v>
      </c>
      <c r="BA62" s="404">
        <v>0.28125</v>
      </c>
      <c r="BB62" s="405">
        <v>0.27</v>
      </c>
      <c r="BD62" s="201"/>
      <c r="BE62" s="20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1:69" ht="16.7" customHeight="1">
      <c r="A63" s="402">
        <v>13</v>
      </c>
      <c r="B63" s="403">
        <v>0.47333333333333399</v>
      </c>
      <c r="C63" s="404">
        <v>0.58791666666666698</v>
      </c>
      <c r="D63" s="404">
        <v>0.57625000000000004</v>
      </c>
      <c r="E63" s="404">
        <v>0.543333333333333</v>
      </c>
      <c r="F63" s="404">
        <v>0.61041666666666705</v>
      </c>
      <c r="G63" s="404">
        <v>0.55458333333333298</v>
      </c>
      <c r="H63" s="404">
        <v>0.59211625000000001</v>
      </c>
      <c r="I63" s="404">
        <v>0.78810374999999999</v>
      </c>
      <c r="J63" s="404">
        <v>0.73923125000000001</v>
      </c>
      <c r="K63" s="404">
        <v>0.73331708333333301</v>
      </c>
      <c r="L63" s="404">
        <v>0.680416666666666</v>
      </c>
      <c r="M63" s="405">
        <v>0.60916666666666697</v>
      </c>
      <c r="N63" s="393"/>
      <c r="O63" s="402">
        <v>13</v>
      </c>
      <c r="P63" s="403">
        <v>1.1183333333333301</v>
      </c>
      <c r="Q63" s="404">
        <v>1.1370833333333299</v>
      </c>
      <c r="R63" s="404">
        <v>1.14625</v>
      </c>
      <c r="S63" s="404">
        <v>1.1729166666666699</v>
      </c>
      <c r="T63" s="404">
        <v>1.18333333333333</v>
      </c>
      <c r="U63" s="404">
        <v>1.0804166666666699</v>
      </c>
      <c r="V63" s="404">
        <v>1.18211625</v>
      </c>
      <c r="W63" s="404">
        <v>1.37810375</v>
      </c>
      <c r="X63" s="404">
        <v>1.3292312500000001</v>
      </c>
      <c r="Y63" s="404">
        <v>1.3233170833333301</v>
      </c>
      <c r="Z63" s="404">
        <v>1.2704166666666701</v>
      </c>
      <c r="AA63" s="405">
        <v>1.19916666666667</v>
      </c>
      <c r="AB63" s="402">
        <v>13</v>
      </c>
      <c r="AC63" s="436">
        <v>0.51708333333333301</v>
      </c>
      <c r="AD63" s="437">
        <v>0.47</v>
      </c>
      <c r="AE63" s="437">
        <v>0.47458333333333302</v>
      </c>
      <c r="AF63" s="437">
        <v>0.492916666666667</v>
      </c>
      <c r="AG63" s="437">
        <v>0.46</v>
      </c>
      <c r="AH63" s="437">
        <v>0.49875000000000003</v>
      </c>
      <c r="AI63" s="437">
        <v>0.46870499999999998</v>
      </c>
      <c r="AJ63" s="437">
        <v>0.34234124999999999</v>
      </c>
      <c r="AK63" s="437">
        <v>0.37409708333333302</v>
      </c>
      <c r="AL63" s="437">
        <v>0.37798874999999998</v>
      </c>
      <c r="AM63" s="437">
        <v>0.403512916666667</v>
      </c>
      <c r="AN63" s="438">
        <v>0.43625000000000003</v>
      </c>
      <c r="AO63" s="393"/>
      <c r="AP63" s="402">
        <v>13</v>
      </c>
      <c r="AQ63" s="403">
        <v>0.151666666666667</v>
      </c>
      <c r="AR63" s="404">
        <v>0.28749999999999998</v>
      </c>
      <c r="AS63" s="404">
        <v>0.25</v>
      </c>
      <c r="AT63" s="404">
        <v>0.232083333333333</v>
      </c>
      <c r="AU63" s="404">
        <v>0.22041666666666701</v>
      </c>
      <c r="AV63" s="404">
        <v>0.144166666666667</v>
      </c>
      <c r="AW63" s="404">
        <v>0.28792958333333302</v>
      </c>
      <c r="AX63" s="404">
        <v>0.34930624999999998</v>
      </c>
      <c r="AY63" s="404">
        <v>0.309195416666667</v>
      </c>
      <c r="AZ63" s="404">
        <v>0.28231875000000001</v>
      </c>
      <c r="BA63" s="404">
        <v>0.28375</v>
      </c>
      <c r="BB63" s="405">
        <v>0.25624999999999998</v>
      </c>
      <c r="BD63" s="201"/>
      <c r="BE63" s="20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1:69" ht="16.7" customHeight="1">
      <c r="A64" s="402">
        <v>14</v>
      </c>
      <c r="B64" s="403">
        <v>0.48458333333333398</v>
      </c>
      <c r="C64" s="404">
        <v>0.58125000000000004</v>
      </c>
      <c r="D64" s="404">
        <v>0.56583333333333397</v>
      </c>
      <c r="E64" s="404">
        <v>0.54166666666666696</v>
      </c>
      <c r="F64" s="404">
        <v>0.60499999999999998</v>
      </c>
      <c r="G64" s="404">
        <v>0.55333333333333401</v>
      </c>
      <c r="H64" s="404">
        <v>0.60121166666666703</v>
      </c>
      <c r="I64" s="404">
        <v>0.78480208333333401</v>
      </c>
      <c r="J64" s="404">
        <v>0.74170291666666699</v>
      </c>
      <c r="K64" s="404">
        <v>0.72294999999999998</v>
      </c>
      <c r="L64" s="404">
        <v>0.68083333333333296</v>
      </c>
      <c r="M64" s="405">
        <v>0.62124999999999997</v>
      </c>
      <c r="N64" s="393"/>
      <c r="O64" s="402">
        <v>14</v>
      </c>
      <c r="P64" s="403">
        <v>1.13333333333333</v>
      </c>
      <c r="Q64" s="404">
        <v>1.14083333333333</v>
      </c>
      <c r="R64" s="404">
        <v>1.14458333333333</v>
      </c>
      <c r="S64" s="404">
        <v>1.17</v>
      </c>
      <c r="T64" s="404">
        <v>1.1416666666666699</v>
      </c>
      <c r="U64" s="404">
        <v>1.1154166666666701</v>
      </c>
      <c r="V64" s="404">
        <v>1.1912116666666701</v>
      </c>
      <c r="W64" s="404">
        <v>1.3748020833333301</v>
      </c>
      <c r="X64" s="404">
        <v>1.3317029166666701</v>
      </c>
      <c r="Y64" s="404">
        <v>1.3129500000000001</v>
      </c>
      <c r="Z64" s="404">
        <v>1.2708333333333299</v>
      </c>
      <c r="AA64" s="405">
        <v>1.2112499999999999</v>
      </c>
      <c r="AB64" s="402">
        <v>14</v>
      </c>
      <c r="AC64" s="436">
        <v>0.51833333333333298</v>
      </c>
      <c r="AD64" s="437">
        <v>0.47166666666666701</v>
      </c>
      <c r="AE64" s="437">
        <v>0.47916666666666702</v>
      </c>
      <c r="AF64" s="437">
        <v>0.495</v>
      </c>
      <c r="AG64" s="437">
        <v>0.456666666666667</v>
      </c>
      <c r="AH64" s="437">
        <v>0.49125000000000002</v>
      </c>
      <c r="AI64" s="437">
        <v>0.46388041666666702</v>
      </c>
      <c r="AJ64" s="437">
        <v>0.34418916666666699</v>
      </c>
      <c r="AK64" s="437">
        <v>0.37511333333333302</v>
      </c>
      <c r="AL64" s="437">
        <v>0.38304291666666701</v>
      </c>
      <c r="AM64" s="437">
        <v>0.40604499999999999</v>
      </c>
      <c r="AN64" s="438">
        <v>0.43</v>
      </c>
      <c r="AO64" s="393"/>
      <c r="AP64" s="402">
        <v>14</v>
      </c>
      <c r="AQ64" s="403">
        <v>0.16375000000000001</v>
      </c>
      <c r="AR64" s="404">
        <v>0.28000000000000003</v>
      </c>
      <c r="AS64" s="404">
        <v>0.24583333333333299</v>
      </c>
      <c r="AT64" s="404">
        <v>0.229583333333333</v>
      </c>
      <c r="AU64" s="404">
        <v>0.21875</v>
      </c>
      <c r="AV64" s="404">
        <v>0.15458333333333299</v>
      </c>
      <c r="AW64" s="404">
        <v>0.29235</v>
      </c>
      <c r="AX64" s="404">
        <v>0.34608499999999998</v>
      </c>
      <c r="AY64" s="404">
        <v>0.31066416666666702</v>
      </c>
      <c r="AZ64" s="404">
        <v>0.28053208333333302</v>
      </c>
      <c r="BA64" s="404">
        <v>0.28125</v>
      </c>
      <c r="BB64" s="405">
        <v>0.2525</v>
      </c>
      <c r="BD64" s="201"/>
      <c r="BE64" s="20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pans="1:69" ht="16.7" customHeight="1">
      <c r="A65" s="402">
        <v>15</v>
      </c>
      <c r="B65" s="403">
        <v>0.48875000000000002</v>
      </c>
      <c r="C65" s="404">
        <v>0.58750000000000002</v>
      </c>
      <c r="D65" s="404">
        <v>0.52666666666666595</v>
      </c>
      <c r="E65" s="404">
        <v>0.55958333333333299</v>
      </c>
      <c r="F65" s="404">
        <v>0.61624999999999996</v>
      </c>
      <c r="G65" s="404">
        <v>0.56374999999999997</v>
      </c>
      <c r="H65" s="404">
        <v>0.60608499999999998</v>
      </c>
      <c r="I65" s="404">
        <v>0.78947083333333301</v>
      </c>
      <c r="J65" s="404">
        <v>0.74288791666666698</v>
      </c>
      <c r="K65" s="404">
        <v>0.72413166666666695</v>
      </c>
      <c r="L65" s="404">
        <v>0.68</v>
      </c>
      <c r="M65" s="405">
        <v>0.60958333333333303</v>
      </c>
      <c r="N65" s="393"/>
      <c r="O65" s="402">
        <v>15</v>
      </c>
      <c r="P65" s="403">
        <v>1.1454166666666701</v>
      </c>
      <c r="Q65" s="404">
        <v>1.1499999999999999</v>
      </c>
      <c r="R65" s="404">
        <v>1.13625</v>
      </c>
      <c r="S65" s="404">
        <v>1.1775</v>
      </c>
      <c r="T65" s="404">
        <v>1.17625</v>
      </c>
      <c r="U65" s="404">
        <v>1.1412500000000001</v>
      </c>
      <c r="V65" s="404">
        <v>1.1960850000000001</v>
      </c>
      <c r="W65" s="404">
        <v>1.3794708333333301</v>
      </c>
      <c r="X65" s="404">
        <v>1.3328879166666701</v>
      </c>
      <c r="Y65" s="404">
        <v>1.31413166666667</v>
      </c>
      <c r="Z65" s="404">
        <v>1.27</v>
      </c>
      <c r="AA65" s="405">
        <v>1.1995833333333299</v>
      </c>
      <c r="AB65" s="402">
        <v>15</v>
      </c>
      <c r="AC65" s="436">
        <v>0.51833333333333298</v>
      </c>
      <c r="AD65" s="437">
        <v>0.47</v>
      </c>
      <c r="AE65" s="437">
        <v>0.49833333333333302</v>
      </c>
      <c r="AF65" s="437">
        <v>0.48749999999999999</v>
      </c>
      <c r="AG65" s="437">
        <v>0.45</v>
      </c>
      <c r="AH65" s="437">
        <v>0.48958333333333298</v>
      </c>
      <c r="AI65" s="437">
        <v>0.46116541666666699</v>
      </c>
      <c r="AJ65" s="437">
        <v>0.33896749999999998</v>
      </c>
      <c r="AK65" s="437">
        <v>0.37116375000000001</v>
      </c>
      <c r="AL65" s="437">
        <v>0.384922916666667</v>
      </c>
      <c r="AM65" s="437">
        <v>0.40572291666666699</v>
      </c>
      <c r="AN65" s="438">
        <v>0.43416666666666698</v>
      </c>
      <c r="AO65" s="393"/>
      <c r="AP65" s="402">
        <v>15</v>
      </c>
      <c r="AQ65" s="403">
        <v>0.17833333333333301</v>
      </c>
      <c r="AR65" s="404">
        <v>0.28000000000000003</v>
      </c>
      <c r="AS65" s="404">
        <v>0.22375</v>
      </c>
      <c r="AT65" s="404">
        <v>0.241666666666667</v>
      </c>
      <c r="AU65" s="404">
        <v>0.233333333333333</v>
      </c>
      <c r="AV65" s="404">
        <v>0.17333333333333301</v>
      </c>
      <c r="AW65" s="404">
        <v>0.29428583333333302</v>
      </c>
      <c r="AX65" s="404">
        <v>0.345477916666667</v>
      </c>
      <c r="AY65" s="404">
        <v>0.31003999999999998</v>
      </c>
      <c r="AZ65" s="404">
        <v>0.28339124999999998</v>
      </c>
      <c r="BA65" s="404">
        <v>0.28000000000000003</v>
      </c>
      <c r="BB65" s="405">
        <v>0.26041666666666702</v>
      </c>
      <c r="BD65" s="201"/>
      <c r="BE65" s="20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1:69" ht="16.7" customHeight="1">
      <c r="A66" s="402">
        <v>16</v>
      </c>
      <c r="B66" s="403">
        <v>0.49833333333333302</v>
      </c>
      <c r="C66" s="404">
        <v>0.57208333333333405</v>
      </c>
      <c r="D66" s="404">
        <v>0.54041666666666699</v>
      </c>
      <c r="E66" s="404">
        <v>0.57916666666666705</v>
      </c>
      <c r="F66" s="404">
        <v>0.61083333333333301</v>
      </c>
      <c r="G66" s="404">
        <v>0.56083333333333396</v>
      </c>
      <c r="H66" s="404">
        <v>0.60941916666666696</v>
      </c>
      <c r="I66" s="404">
        <v>0.78844124999999998</v>
      </c>
      <c r="J66" s="404">
        <v>0.74417624999999998</v>
      </c>
      <c r="K66" s="404">
        <v>0.72268291666666695</v>
      </c>
      <c r="L66" s="404">
        <v>0.675416666666667</v>
      </c>
      <c r="M66" s="405">
        <v>0.59624999999999995</v>
      </c>
      <c r="N66" s="393"/>
      <c r="O66" s="402">
        <v>16</v>
      </c>
      <c r="P66" s="403">
        <v>1.1570833333333299</v>
      </c>
      <c r="Q66" s="404">
        <v>1.15041666666667</v>
      </c>
      <c r="R66" s="404">
        <v>1.13333333333333</v>
      </c>
      <c r="S66" s="404">
        <v>1.1883333333333299</v>
      </c>
      <c r="T66" s="404">
        <v>1.1937500000000001</v>
      </c>
      <c r="U66" s="404">
        <v>1.1629166666666699</v>
      </c>
      <c r="V66" s="404">
        <v>1.19941916666667</v>
      </c>
      <c r="W66" s="404">
        <v>1.3784412500000001</v>
      </c>
      <c r="X66" s="404">
        <v>1.3341762500000001</v>
      </c>
      <c r="Y66" s="404">
        <v>1.31268291666667</v>
      </c>
      <c r="Z66" s="404">
        <v>1.26541666666667</v>
      </c>
      <c r="AA66" s="405">
        <v>1.18625</v>
      </c>
      <c r="AB66" s="402">
        <v>16</v>
      </c>
      <c r="AC66" s="436">
        <v>0.51583333333333303</v>
      </c>
      <c r="AD66" s="437">
        <v>0.47916666666666702</v>
      </c>
      <c r="AE66" s="437">
        <v>0.49416666666666698</v>
      </c>
      <c r="AF66" s="437">
        <v>0.47749999999999998</v>
      </c>
      <c r="AG66" s="437">
        <v>0.45083333333333397</v>
      </c>
      <c r="AH66" s="437">
        <v>0.495</v>
      </c>
      <c r="AI66" s="437">
        <v>0.45977875000000001</v>
      </c>
      <c r="AJ66" s="437">
        <v>0.33923833333333298</v>
      </c>
      <c r="AK66" s="437">
        <v>0.37395958333333301</v>
      </c>
      <c r="AL66" s="437">
        <v>0.38909708333333298</v>
      </c>
      <c r="AM66" s="437">
        <v>0.408749583333333</v>
      </c>
      <c r="AN66" s="438">
        <v>0.44</v>
      </c>
      <c r="AO66" s="393"/>
      <c r="AP66" s="402">
        <v>16</v>
      </c>
      <c r="AQ66" s="403">
        <v>0.19166666666666701</v>
      </c>
      <c r="AR66" s="404">
        <v>0.27916666666666701</v>
      </c>
      <c r="AS66" s="404">
        <v>0.223333333333333</v>
      </c>
      <c r="AT66" s="404">
        <v>0.25624999999999998</v>
      </c>
      <c r="AU66" s="404">
        <v>0.23458333333333301</v>
      </c>
      <c r="AV66" s="404">
        <v>0.17958333333333301</v>
      </c>
      <c r="AW66" s="404">
        <v>0.29377124999999998</v>
      </c>
      <c r="AX66" s="404">
        <v>0.34350666666666702</v>
      </c>
      <c r="AY66" s="404">
        <v>0.30780208333333298</v>
      </c>
      <c r="AZ66" s="404">
        <v>0.28217041666666698</v>
      </c>
      <c r="BA66" s="404">
        <v>0.28083333333333299</v>
      </c>
      <c r="BB66" s="405">
        <v>0.26</v>
      </c>
      <c r="BD66" s="201"/>
      <c r="BE66" s="20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1:69" ht="16.7" customHeight="1">
      <c r="A67" s="402">
        <v>17</v>
      </c>
      <c r="B67" s="403">
        <v>0.50458333333333305</v>
      </c>
      <c r="C67" s="404">
        <v>0.5625</v>
      </c>
      <c r="D67" s="404">
        <v>0.55249999999999999</v>
      </c>
      <c r="E67" s="404">
        <v>0.57125000000000004</v>
      </c>
      <c r="F67" s="404">
        <v>0.61375000000000002</v>
      </c>
      <c r="G67" s="404">
        <v>0.56041666666666701</v>
      </c>
      <c r="H67" s="404">
        <v>0.61746124999999996</v>
      </c>
      <c r="I67" s="404">
        <v>0.79230958333333401</v>
      </c>
      <c r="J67" s="404">
        <v>0.74545541666666704</v>
      </c>
      <c r="K67" s="404">
        <v>0.72598874999999996</v>
      </c>
      <c r="L67" s="404">
        <v>0.67291666666666705</v>
      </c>
      <c r="M67" s="405">
        <v>0.58333333333333304</v>
      </c>
      <c r="N67" s="393"/>
      <c r="O67" s="402">
        <v>17</v>
      </c>
      <c r="P67" s="403">
        <v>1.17166666666667</v>
      </c>
      <c r="Q67" s="404">
        <v>1.1004166666666699</v>
      </c>
      <c r="R67" s="404">
        <v>1.13666666666667</v>
      </c>
      <c r="S67" s="404">
        <v>1.19166666666667</v>
      </c>
      <c r="T67" s="404">
        <v>1.2024999999999999</v>
      </c>
      <c r="U67" s="404">
        <v>1.16791666666667</v>
      </c>
      <c r="V67" s="404">
        <v>1.2074612499999999</v>
      </c>
      <c r="W67" s="404">
        <v>1.3823095833333301</v>
      </c>
      <c r="X67" s="404">
        <v>1.3354554166666699</v>
      </c>
      <c r="Y67" s="404">
        <v>1.31598875</v>
      </c>
      <c r="Z67" s="404">
        <v>1.26291666666667</v>
      </c>
      <c r="AA67" s="405">
        <v>1.17333333333333</v>
      </c>
      <c r="AB67" s="402">
        <v>17</v>
      </c>
      <c r="AC67" s="436">
        <v>0.51333333333333298</v>
      </c>
      <c r="AD67" s="437">
        <v>0.48</v>
      </c>
      <c r="AE67" s="437">
        <v>0.49166666666666697</v>
      </c>
      <c r="AF67" s="437">
        <v>0.48625000000000002</v>
      </c>
      <c r="AG67" s="437">
        <v>0.449583333333334</v>
      </c>
      <c r="AH67" s="437">
        <v>0.495</v>
      </c>
      <c r="AI67" s="437">
        <v>0.453591666666667</v>
      </c>
      <c r="AJ67" s="437">
        <v>0.33578916666666703</v>
      </c>
      <c r="AK67" s="437">
        <v>0.37192041666666698</v>
      </c>
      <c r="AL67" s="437">
        <v>0.38755083333333301</v>
      </c>
      <c r="AM67" s="437">
        <v>0.40939833333333298</v>
      </c>
      <c r="AN67" s="438">
        <v>0.44583333333333303</v>
      </c>
      <c r="AO67" s="393"/>
      <c r="AP67" s="402">
        <v>17</v>
      </c>
      <c r="AQ67" s="403">
        <v>0.198333333333333</v>
      </c>
      <c r="AR67" s="404">
        <v>0.27250000000000002</v>
      </c>
      <c r="AS67" s="404">
        <v>0.22666666666666699</v>
      </c>
      <c r="AT67" s="422" t="s">
        <v>471</v>
      </c>
      <c r="AU67" s="404">
        <v>0.23833333333333301</v>
      </c>
      <c r="AV67" s="404">
        <v>0.18375</v>
      </c>
      <c r="AW67" s="404">
        <v>0.29725833333333301</v>
      </c>
      <c r="AX67" s="404">
        <v>0.34538249999999998</v>
      </c>
      <c r="AY67" s="404">
        <v>0.30599999999999999</v>
      </c>
      <c r="AZ67" s="404">
        <v>0.28258250000000001</v>
      </c>
      <c r="BA67" s="404">
        <v>0.27958333333333302</v>
      </c>
      <c r="BB67" s="405">
        <v>0.26</v>
      </c>
      <c r="BD67" s="201"/>
      <c r="BE67" s="20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1:69" ht="16.7" customHeight="1">
      <c r="A68" s="402">
        <v>18</v>
      </c>
      <c r="B68" s="403">
        <v>0.51500000000000001</v>
      </c>
      <c r="C68" s="404">
        <v>0.56125000000000003</v>
      </c>
      <c r="D68" s="404">
        <v>0.56416666666666704</v>
      </c>
      <c r="E68" s="404">
        <v>0.57750000000000001</v>
      </c>
      <c r="F68" s="404">
        <v>0.61750000000000005</v>
      </c>
      <c r="G68" s="404">
        <v>0.550416666666667</v>
      </c>
      <c r="H68" s="404">
        <v>0.62504541666666702</v>
      </c>
      <c r="I68" s="404">
        <v>0.79986208333333297</v>
      </c>
      <c r="J68" s="404">
        <v>0.74821708333333303</v>
      </c>
      <c r="K68" s="404">
        <v>0.73739624999999998</v>
      </c>
      <c r="L68" s="404">
        <v>0.67625000000000002</v>
      </c>
      <c r="M68" s="405">
        <v>0.586666666666667</v>
      </c>
      <c r="N68" s="393"/>
      <c r="O68" s="402">
        <v>18</v>
      </c>
      <c r="P68" s="403">
        <v>1.18583333333333</v>
      </c>
      <c r="Q68" s="404">
        <v>1.0929166666666701</v>
      </c>
      <c r="R68" s="404">
        <v>1.14625</v>
      </c>
      <c r="S68" s="404">
        <v>1.1975</v>
      </c>
      <c r="T68" s="404">
        <v>1.2141666666666699</v>
      </c>
      <c r="U68" s="404">
        <v>1.1541666666666699</v>
      </c>
      <c r="V68" s="404">
        <v>1.21504541666667</v>
      </c>
      <c r="W68" s="404">
        <v>1.3898620833333299</v>
      </c>
      <c r="X68" s="404">
        <v>1.33821708333333</v>
      </c>
      <c r="Y68" s="404">
        <v>1.3273962500000001</v>
      </c>
      <c r="Z68" s="404">
        <v>1.2662500000000001</v>
      </c>
      <c r="AA68" s="405">
        <v>1.1766666666666701</v>
      </c>
      <c r="AB68" s="402">
        <v>18</v>
      </c>
      <c r="AC68" s="436">
        <v>0.51583333333333303</v>
      </c>
      <c r="AD68" s="437">
        <v>0.48</v>
      </c>
      <c r="AE68" s="437">
        <v>0.48499999999999999</v>
      </c>
      <c r="AF68" s="437">
        <v>0.47916666666666702</v>
      </c>
      <c r="AG68" s="437">
        <v>0.44791666666666702</v>
      </c>
      <c r="AH68" s="437">
        <v>0.5</v>
      </c>
      <c r="AI68" s="437">
        <v>0.44929625000000001</v>
      </c>
      <c r="AJ68" s="437">
        <v>0.33215708333333299</v>
      </c>
      <c r="AK68" s="437">
        <v>0.36810041666666699</v>
      </c>
      <c r="AL68" s="437">
        <v>0.38115041666666699</v>
      </c>
      <c r="AM68" s="437">
        <v>0.40999124999999997</v>
      </c>
      <c r="AN68" s="438">
        <v>0.44624999999999998</v>
      </c>
      <c r="AO68" s="393"/>
      <c r="AP68" s="402">
        <v>18</v>
      </c>
      <c r="AQ68" s="403">
        <v>0.20458333333333301</v>
      </c>
      <c r="AR68" s="404">
        <v>0.24083333333333301</v>
      </c>
      <c r="AS68" s="404">
        <v>0.23624999999999999</v>
      </c>
      <c r="AT68" s="422" t="s">
        <v>208</v>
      </c>
      <c r="AU68" s="404">
        <v>0.24458333333333299</v>
      </c>
      <c r="AV68" s="404">
        <v>0.18208333333333299</v>
      </c>
      <c r="AW68" s="404">
        <v>0.29817333333333301</v>
      </c>
      <c r="AX68" s="404">
        <v>0.34637833333333301</v>
      </c>
      <c r="AY68" s="404">
        <v>0.30763333333333298</v>
      </c>
      <c r="AZ68" s="404">
        <v>0.28964000000000001</v>
      </c>
      <c r="BA68" s="404">
        <v>0.27625</v>
      </c>
      <c r="BB68" s="405">
        <v>0.26</v>
      </c>
      <c r="BD68" s="201"/>
      <c r="BE68" s="20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1:69" ht="16.7" customHeight="1">
      <c r="A69" s="402">
        <v>19</v>
      </c>
      <c r="B69" s="403">
        <v>0.53041666666666698</v>
      </c>
      <c r="C69" s="404">
        <v>0.55916666666666703</v>
      </c>
      <c r="D69" s="404">
        <v>0.55833333333333401</v>
      </c>
      <c r="E69" s="404">
        <v>0.59458333333333302</v>
      </c>
      <c r="F69" s="404">
        <v>0.63</v>
      </c>
      <c r="G69" s="404">
        <v>0.54541666666666699</v>
      </c>
      <c r="H69" s="404">
        <v>0.63236625000000002</v>
      </c>
      <c r="I69" s="404">
        <v>0.79505333333333295</v>
      </c>
      <c r="J69" s="404">
        <v>0.75005416666666702</v>
      </c>
      <c r="K69" s="404">
        <v>0.71035708333333303</v>
      </c>
      <c r="L69" s="404">
        <v>0.67583333333333295</v>
      </c>
      <c r="M69" s="405">
        <v>0.56041666666666701</v>
      </c>
      <c r="N69" s="393"/>
      <c r="O69" s="402">
        <v>19</v>
      </c>
      <c r="P69" s="403">
        <v>1.1995833333333299</v>
      </c>
      <c r="Q69" s="404">
        <v>1.10666666666667</v>
      </c>
      <c r="R69" s="404">
        <v>1.1541666666666699</v>
      </c>
      <c r="S69" s="404">
        <v>1.20291666666667</v>
      </c>
      <c r="T69" s="404">
        <v>1.2254166666666699</v>
      </c>
      <c r="U69" s="404">
        <v>1.1441666666666701</v>
      </c>
      <c r="V69" s="404">
        <v>1.2223662500000001</v>
      </c>
      <c r="W69" s="404">
        <v>1.3850533333333299</v>
      </c>
      <c r="X69" s="404">
        <v>1.3400541666666701</v>
      </c>
      <c r="Y69" s="404">
        <v>1.30035708333333</v>
      </c>
      <c r="Z69" s="404">
        <v>1.26583333333333</v>
      </c>
      <c r="AA69" s="405">
        <v>1.15041666666667</v>
      </c>
      <c r="AB69" s="402">
        <v>19</v>
      </c>
      <c r="AC69" s="436">
        <v>0.512083333333333</v>
      </c>
      <c r="AD69" s="437">
        <v>0.48041666666666699</v>
      </c>
      <c r="AE69" s="437">
        <v>0.48875000000000002</v>
      </c>
      <c r="AF69" s="437">
        <v>0.47208333333333302</v>
      </c>
      <c r="AG69" s="437">
        <v>0.43708333333333299</v>
      </c>
      <c r="AH69" s="437">
        <v>0.50291666666666701</v>
      </c>
      <c r="AI69" s="437">
        <v>0.44590125000000003</v>
      </c>
      <c r="AJ69" s="437">
        <v>0.33688333333333298</v>
      </c>
      <c r="AK69" s="437">
        <v>0.3677475</v>
      </c>
      <c r="AL69" s="437">
        <v>0.391870416666667</v>
      </c>
      <c r="AM69" s="437">
        <v>0.41147583333333299</v>
      </c>
      <c r="AN69" s="438">
        <v>0.46</v>
      </c>
      <c r="AO69" s="393"/>
      <c r="AP69" s="402">
        <v>19</v>
      </c>
      <c r="AQ69" s="403">
        <v>0.21833333333333299</v>
      </c>
      <c r="AR69" s="404">
        <v>0.23624999999999999</v>
      </c>
      <c r="AS69" s="404">
        <v>0.23416666666666699</v>
      </c>
      <c r="AT69" s="422" t="s">
        <v>472</v>
      </c>
      <c r="AU69" s="404">
        <v>0.25291666666666701</v>
      </c>
      <c r="AV69" s="404">
        <v>0.1925</v>
      </c>
      <c r="AW69" s="404">
        <v>0.30132750000000003</v>
      </c>
      <c r="AX69" s="404">
        <v>0.33440625000000002</v>
      </c>
      <c r="AY69" s="404">
        <v>0.30779833333333301</v>
      </c>
      <c r="AZ69" s="404">
        <v>0.28027083333333302</v>
      </c>
      <c r="BA69" s="404">
        <v>0.27791666666666698</v>
      </c>
      <c r="BB69" s="405">
        <v>0.237916666666667</v>
      </c>
      <c r="BD69" s="201"/>
      <c r="BE69" s="20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:69" ht="16.7" customHeight="1">
      <c r="A70" s="402">
        <v>20</v>
      </c>
      <c r="B70" s="403">
        <v>0.53333333333333299</v>
      </c>
      <c r="C70" s="404">
        <v>0.56000000000000005</v>
      </c>
      <c r="D70" s="404">
        <v>0.56916666666666704</v>
      </c>
      <c r="E70" s="404">
        <v>0.59375</v>
      </c>
      <c r="F70" s="404">
        <v>0.62708333333333399</v>
      </c>
      <c r="G70" s="404">
        <v>0.53583333333333305</v>
      </c>
      <c r="H70" s="404">
        <v>0.63438000000000005</v>
      </c>
      <c r="I70" s="404">
        <v>0.79754291666666699</v>
      </c>
      <c r="J70" s="404">
        <v>0.7468475</v>
      </c>
      <c r="K70" s="404">
        <v>0.68966166666666695</v>
      </c>
      <c r="L70" s="404">
        <v>0.680416666666667</v>
      </c>
      <c r="M70" s="405">
        <v>0.55166666666666697</v>
      </c>
      <c r="N70" s="393"/>
      <c r="O70" s="402">
        <v>20</v>
      </c>
      <c r="P70" s="403">
        <v>1.20875</v>
      </c>
      <c r="Q70" s="404">
        <v>1.1200000000000001</v>
      </c>
      <c r="R70" s="404">
        <v>1.1608333333333301</v>
      </c>
      <c r="S70" s="404">
        <v>1.2066666666666701</v>
      </c>
      <c r="T70" s="404">
        <v>1.2291666666666701</v>
      </c>
      <c r="U70" s="404">
        <v>1.1187499999999999</v>
      </c>
      <c r="V70" s="404">
        <v>1.22438</v>
      </c>
      <c r="W70" s="404">
        <v>1.38754291666667</v>
      </c>
      <c r="X70" s="404">
        <v>1.3368475</v>
      </c>
      <c r="Y70" s="404">
        <v>1.27966166666667</v>
      </c>
      <c r="Z70" s="404">
        <v>1.2704166666666701</v>
      </c>
      <c r="AA70" s="405">
        <v>1.1416666666666699</v>
      </c>
      <c r="AB70" s="402">
        <v>20</v>
      </c>
      <c r="AC70" s="436">
        <v>0.50833333333333297</v>
      </c>
      <c r="AD70" s="437">
        <v>0.48499999999999999</v>
      </c>
      <c r="AE70" s="437">
        <v>0.48708333333333298</v>
      </c>
      <c r="AF70" s="437">
        <v>0.47166666666666701</v>
      </c>
      <c r="AG70" s="437">
        <v>0.44374999999999998</v>
      </c>
      <c r="AH70" s="437">
        <v>0.50666666666666604</v>
      </c>
      <c r="AI70" s="437">
        <v>0.44241791666666702</v>
      </c>
      <c r="AJ70" s="437">
        <v>0.33511416666666699</v>
      </c>
      <c r="AK70" s="437">
        <v>0.3678825</v>
      </c>
      <c r="AL70" s="437">
        <v>0.39758041666666699</v>
      </c>
      <c r="AM70" s="437">
        <v>0.40804541666666699</v>
      </c>
      <c r="AN70" s="438">
        <v>0.46500000000000002</v>
      </c>
      <c r="AO70" s="393"/>
      <c r="AP70" s="402">
        <v>20</v>
      </c>
      <c r="AQ70" s="403">
        <v>0.22916666666666699</v>
      </c>
      <c r="AR70" s="404">
        <v>0.24374999999999999</v>
      </c>
      <c r="AS70" s="404">
        <v>0.24249999999999999</v>
      </c>
      <c r="AT70" s="422" t="s">
        <v>472</v>
      </c>
      <c r="AU70" s="404">
        <v>0.24625</v>
      </c>
      <c r="AV70" s="404">
        <v>0.182916666666667</v>
      </c>
      <c r="AW70" s="404">
        <v>0.29991416666666698</v>
      </c>
      <c r="AX70" s="404">
        <v>0.33720624999999999</v>
      </c>
      <c r="AY70" s="404">
        <v>0.304577916666667</v>
      </c>
      <c r="AZ70" s="404">
        <v>0.26419749999999997</v>
      </c>
      <c r="BA70" s="404">
        <v>0.28458333333333302</v>
      </c>
      <c r="BB70" s="405">
        <v>0.23</v>
      </c>
      <c r="BD70" s="201"/>
      <c r="BE70" s="20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1:69" ht="16.7" customHeight="1">
      <c r="A71" s="402">
        <v>21</v>
      </c>
      <c r="B71" s="403">
        <v>0.52916666666666601</v>
      </c>
      <c r="C71" s="404">
        <v>0.56833333333333402</v>
      </c>
      <c r="D71" s="404">
        <v>0.55458333333333398</v>
      </c>
      <c r="E71" s="404">
        <v>0.59333333333333305</v>
      </c>
      <c r="F71" s="404">
        <v>0.61</v>
      </c>
      <c r="G71" s="404">
        <v>0.538333333333333</v>
      </c>
      <c r="H71" s="404">
        <v>0.64671666666666705</v>
      </c>
      <c r="I71" s="404">
        <v>0.80463166666666697</v>
      </c>
      <c r="J71" s="404">
        <v>0.74375833333333397</v>
      </c>
      <c r="K71" s="404">
        <v>0.68666708333333404</v>
      </c>
      <c r="L71" s="404">
        <v>0.67125000000000001</v>
      </c>
      <c r="M71" s="405">
        <v>0.55708333333333404</v>
      </c>
      <c r="N71" s="393"/>
      <c r="O71" s="402">
        <v>21</v>
      </c>
      <c r="P71" s="403">
        <v>1.2137500000000001</v>
      </c>
      <c r="Q71" s="404">
        <v>1.13083333333333</v>
      </c>
      <c r="R71" s="404">
        <v>1.15458333333333</v>
      </c>
      <c r="S71" s="404">
        <v>1.2079166666666701</v>
      </c>
      <c r="T71" s="404">
        <v>1.19166666666667</v>
      </c>
      <c r="U71" s="404">
        <v>1.1325000000000001</v>
      </c>
      <c r="V71" s="404">
        <v>1.23671666666667</v>
      </c>
      <c r="W71" s="404">
        <v>1.39463166666667</v>
      </c>
      <c r="X71" s="404">
        <v>1.33375833333333</v>
      </c>
      <c r="Y71" s="404">
        <v>1.27666708333333</v>
      </c>
      <c r="Z71" s="404">
        <v>1.26125</v>
      </c>
      <c r="AA71" s="405">
        <v>1.1470833333333299</v>
      </c>
      <c r="AB71" s="402">
        <v>21</v>
      </c>
      <c r="AC71" s="436">
        <v>0.51416666666666699</v>
      </c>
      <c r="AD71" s="437">
        <v>0.48291666666666699</v>
      </c>
      <c r="AE71" s="437">
        <v>0.490416666666667</v>
      </c>
      <c r="AF71" s="437">
        <v>0.46958333333333302</v>
      </c>
      <c r="AG71" s="437">
        <v>0.45541666666666702</v>
      </c>
      <c r="AH71" s="437">
        <v>0.50249999999999995</v>
      </c>
      <c r="AI71" s="437">
        <v>0.43667166666666701</v>
      </c>
      <c r="AJ71" s="437">
        <v>0.32855374999999998</v>
      </c>
      <c r="AK71" s="437">
        <v>0.36561874999999999</v>
      </c>
      <c r="AL71" s="437">
        <v>0.403335833333333</v>
      </c>
      <c r="AM71" s="437">
        <v>0.40913666666666698</v>
      </c>
      <c r="AN71" s="438">
        <v>0.46500000000000002</v>
      </c>
      <c r="AO71" s="393"/>
      <c r="AP71" s="402">
        <v>21</v>
      </c>
      <c r="AQ71" s="403">
        <v>0.227083333333333</v>
      </c>
      <c r="AR71" s="404">
        <v>0.25</v>
      </c>
      <c r="AS71" s="404">
        <v>0.232083333333333</v>
      </c>
      <c r="AT71" s="404">
        <v>0.25791666666666702</v>
      </c>
      <c r="AU71" s="404">
        <v>0.22291666666666701</v>
      </c>
      <c r="AV71" s="404">
        <v>0.18916666666666701</v>
      </c>
      <c r="AW71" s="404">
        <v>0.305042916666667</v>
      </c>
      <c r="AX71" s="404">
        <v>0.34093000000000001</v>
      </c>
      <c r="AY71" s="404">
        <v>0.29983958333333299</v>
      </c>
      <c r="AZ71" s="404">
        <v>0.25671500000000003</v>
      </c>
      <c r="BA71" s="404">
        <v>0.28000000000000003</v>
      </c>
      <c r="BB71" s="405">
        <v>0.23624999999999999</v>
      </c>
      <c r="BD71" s="201"/>
      <c r="BE71" s="20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1:69" ht="16.7" customHeight="1">
      <c r="A72" s="402">
        <v>22</v>
      </c>
      <c r="B72" s="403">
        <v>0.53333333333333299</v>
      </c>
      <c r="C72" s="404">
        <v>0.56499999999999995</v>
      </c>
      <c r="D72" s="404">
        <v>0.54583333333333395</v>
      </c>
      <c r="E72" s="404">
        <v>0.59416666666666695</v>
      </c>
      <c r="F72" s="404">
        <v>0.60333333333333306</v>
      </c>
      <c r="G72" s="404">
        <v>0.54249999999999998</v>
      </c>
      <c r="H72" s="404">
        <v>0.66187375000000004</v>
      </c>
      <c r="I72" s="404">
        <v>0.80576791666666703</v>
      </c>
      <c r="J72" s="404">
        <v>0.74034458333333397</v>
      </c>
      <c r="K72" s="404">
        <v>0.69089124999999996</v>
      </c>
      <c r="L72" s="404">
        <v>0.67333333333333301</v>
      </c>
      <c r="M72" s="405">
        <v>0.54291666666666605</v>
      </c>
      <c r="N72" s="393"/>
      <c r="O72" s="402">
        <v>22</v>
      </c>
      <c r="P72" s="403">
        <v>1.22</v>
      </c>
      <c r="Q72" s="404">
        <v>1.1370833333333299</v>
      </c>
      <c r="R72" s="404">
        <v>1.11666666666667</v>
      </c>
      <c r="S72" s="404">
        <v>1.2112499999999999</v>
      </c>
      <c r="T72" s="404">
        <v>1.1554166666666701</v>
      </c>
      <c r="U72" s="404">
        <v>1.1499999999999999</v>
      </c>
      <c r="V72" s="404">
        <v>1.2518737499999999</v>
      </c>
      <c r="W72" s="404">
        <v>1.3957679166666701</v>
      </c>
      <c r="X72" s="404">
        <v>1.3303445833333301</v>
      </c>
      <c r="Y72" s="404">
        <v>1.28089125</v>
      </c>
      <c r="Z72" s="404">
        <v>1.2633333333333301</v>
      </c>
      <c r="AA72" s="405">
        <v>1.1329166666666699</v>
      </c>
      <c r="AB72" s="402">
        <v>22</v>
      </c>
      <c r="AC72" s="436">
        <v>0.51124999999999998</v>
      </c>
      <c r="AD72" s="437">
        <v>0.48041666666666699</v>
      </c>
      <c r="AE72" s="437">
        <v>0.48749999999999999</v>
      </c>
      <c r="AF72" s="437">
        <v>0.46750000000000003</v>
      </c>
      <c r="AG72" s="437">
        <v>0.45750000000000002</v>
      </c>
      <c r="AH72" s="437">
        <v>0.50124999999999997</v>
      </c>
      <c r="AI72" s="437">
        <v>0.42881958333333298</v>
      </c>
      <c r="AJ72" s="437">
        <v>0.32817625</v>
      </c>
      <c r="AK72" s="437">
        <v>0.36712708333333299</v>
      </c>
      <c r="AL72" s="437">
        <v>0.40817999999999999</v>
      </c>
      <c r="AM72" s="437">
        <v>0.40911833333333297</v>
      </c>
      <c r="AN72" s="438">
        <v>0.475833333333333</v>
      </c>
      <c r="AO72" s="393"/>
      <c r="AP72" s="402">
        <v>22</v>
      </c>
      <c r="AQ72" s="403">
        <v>0.23583333333333301</v>
      </c>
      <c r="AR72" s="404">
        <v>0.25541666666666701</v>
      </c>
      <c r="AS72" s="404">
        <v>0.211666666666667</v>
      </c>
      <c r="AT72" s="404">
        <v>0.25750000000000001</v>
      </c>
      <c r="AU72" s="404">
        <v>0.22291666666666701</v>
      </c>
      <c r="AV72" s="404">
        <v>0.18916666666666701</v>
      </c>
      <c r="AW72" s="404">
        <v>0.31178958333333301</v>
      </c>
      <c r="AX72" s="404">
        <v>0.33803125000000001</v>
      </c>
      <c r="AY72" s="404">
        <v>0.29518166666666701</v>
      </c>
      <c r="AZ72" s="404">
        <v>0.26315499999999997</v>
      </c>
      <c r="BA72" s="404">
        <v>0.28000000000000003</v>
      </c>
      <c r="BB72" s="405">
        <v>0.235416666666667</v>
      </c>
      <c r="BD72" s="201"/>
      <c r="BE72" s="20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1:69" ht="16.7" customHeight="1">
      <c r="A73" s="402">
        <v>23</v>
      </c>
      <c r="B73" s="403">
        <v>0.54458333333333397</v>
      </c>
      <c r="C73" s="404">
        <v>0.57374999999999998</v>
      </c>
      <c r="D73" s="404">
        <v>0.51500000000000001</v>
      </c>
      <c r="E73" s="404">
        <v>0.60791666666666699</v>
      </c>
      <c r="F73" s="404">
        <v>0.60708333333333298</v>
      </c>
      <c r="G73" s="404">
        <v>0.53208333333333302</v>
      </c>
      <c r="H73" s="404">
        <v>0.66940458333333297</v>
      </c>
      <c r="I73" s="404">
        <v>0.80420708333333302</v>
      </c>
      <c r="J73" s="404">
        <v>0.72765416666666705</v>
      </c>
      <c r="K73" s="404">
        <v>0.69544791666666705</v>
      </c>
      <c r="L73" s="404">
        <v>0.68583333333333296</v>
      </c>
      <c r="M73" s="405">
        <v>0.54541666666666699</v>
      </c>
      <c r="N73" s="393"/>
      <c r="O73" s="402">
        <v>23</v>
      </c>
      <c r="P73" s="403">
        <v>1.23</v>
      </c>
      <c r="Q73" s="404">
        <v>1.1345833333333299</v>
      </c>
      <c r="R73" s="404">
        <v>1.0733333333333299</v>
      </c>
      <c r="S73" s="404">
        <v>1.2183333333333299</v>
      </c>
      <c r="T73" s="404">
        <v>1.1875</v>
      </c>
      <c r="U73" s="404">
        <v>1.1170833333333301</v>
      </c>
      <c r="V73" s="404">
        <v>1.2594045833333301</v>
      </c>
      <c r="W73" s="404">
        <v>1.39420708333333</v>
      </c>
      <c r="X73" s="404">
        <v>1.3176541666666699</v>
      </c>
      <c r="Y73" s="404">
        <v>1.2854479166666699</v>
      </c>
      <c r="Z73" s="404">
        <v>1.27583333333333</v>
      </c>
      <c r="AA73" s="405">
        <v>1.1354166666666701</v>
      </c>
      <c r="AB73" s="402">
        <v>23</v>
      </c>
      <c r="AC73" s="436">
        <v>0.51375000000000004</v>
      </c>
      <c r="AD73" s="437">
        <v>0.47375</v>
      </c>
      <c r="AE73" s="437">
        <v>0.5</v>
      </c>
      <c r="AF73" s="437">
        <v>0.46583333333333399</v>
      </c>
      <c r="AG73" s="437">
        <v>0.45458333333333401</v>
      </c>
      <c r="AH73" s="437">
        <v>0.50624999999999998</v>
      </c>
      <c r="AI73" s="437">
        <v>0.42344500000000002</v>
      </c>
      <c r="AJ73" s="437">
        <v>0.32748708333333298</v>
      </c>
      <c r="AK73" s="437">
        <v>0.38102750000000002</v>
      </c>
      <c r="AL73" s="437">
        <v>0.40786624999999999</v>
      </c>
      <c r="AM73" s="437">
        <v>0.40522374999999999</v>
      </c>
      <c r="AN73" s="438">
        <v>0.47499999999999998</v>
      </c>
      <c r="AO73" s="393"/>
      <c r="AP73" s="402">
        <v>23</v>
      </c>
      <c r="AQ73" s="403">
        <v>0.240416666666667</v>
      </c>
      <c r="AR73" s="404">
        <v>0.25874999999999998</v>
      </c>
      <c r="AS73" s="404">
        <v>0.17125000000000001</v>
      </c>
      <c r="AT73" s="404">
        <v>0.26166666666666699</v>
      </c>
      <c r="AU73" s="404">
        <v>0.23375000000000001</v>
      </c>
      <c r="AV73" s="404">
        <v>0.18124999999999999</v>
      </c>
      <c r="AW73" s="404">
        <v>0.31463416666666699</v>
      </c>
      <c r="AX73" s="404">
        <v>0.33313833333333298</v>
      </c>
      <c r="AY73" s="404">
        <v>0.27573791666666703</v>
      </c>
      <c r="AZ73" s="404">
        <v>0.26950208333333298</v>
      </c>
      <c r="BA73" s="404">
        <v>0.28749999999999998</v>
      </c>
      <c r="BB73" s="405">
        <v>0.23958333333333301</v>
      </c>
      <c r="BD73" s="201"/>
      <c r="BE73" s="20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</row>
    <row r="74" spans="1:69" ht="16.7" customHeight="1">
      <c r="A74" s="402">
        <v>24</v>
      </c>
      <c r="B74" s="403">
        <v>0.55333333333333401</v>
      </c>
      <c r="C74" s="404">
        <v>0.57374999999999998</v>
      </c>
      <c r="D74" s="404">
        <v>0.50791666666666702</v>
      </c>
      <c r="E74" s="404">
        <v>0.61208333333333298</v>
      </c>
      <c r="F74" s="404">
        <v>0.61166666666666702</v>
      </c>
      <c r="G74" s="404">
        <v>0.53</v>
      </c>
      <c r="H74" s="404">
        <v>0.67531249999999998</v>
      </c>
      <c r="I74" s="404">
        <v>0.79378916666666699</v>
      </c>
      <c r="J74" s="404">
        <v>0.73028000000000004</v>
      </c>
      <c r="K74" s="404">
        <v>0.69204833333333304</v>
      </c>
      <c r="L74" s="404">
        <v>0.67416666666666702</v>
      </c>
      <c r="M74" s="405">
        <v>0.55208333333333404</v>
      </c>
      <c r="N74" s="393"/>
      <c r="O74" s="402">
        <v>24</v>
      </c>
      <c r="P74" s="403">
        <v>1.24</v>
      </c>
      <c r="Q74" s="404">
        <v>1.1283333333333301</v>
      </c>
      <c r="R74" s="404">
        <v>1.07833333333333</v>
      </c>
      <c r="S74" s="404">
        <v>1.22291666666667</v>
      </c>
      <c r="T74" s="404">
        <v>1.2075</v>
      </c>
      <c r="U74" s="404">
        <v>1.12375</v>
      </c>
      <c r="V74" s="404">
        <v>1.2653125000000001</v>
      </c>
      <c r="W74" s="404">
        <v>1.38378916666667</v>
      </c>
      <c r="X74" s="404">
        <v>1.3202799999999999</v>
      </c>
      <c r="Y74" s="404">
        <v>1.2820483333333299</v>
      </c>
      <c r="Z74" s="404">
        <v>1.26416666666667</v>
      </c>
      <c r="AA74" s="405">
        <v>1.14208333333333</v>
      </c>
      <c r="AB74" s="402">
        <v>24</v>
      </c>
      <c r="AC74" s="436">
        <v>0.51291666666666702</v>
      </c>
      <c r="AD74" s="437">
        <v>0.47375</v>
      </c>
      <c r="AE74" s="437">
        <v>0.4975</v>
      </c>
      <c r="AF74" s="437">
        <v>0.461666666666667</v>
      </c>
      <c r="AG74" s="437">
        <v>0.45250000000000001</v>
      </c>
      <c r="AH74" s="437">
        <v>0.507083333333333</v>
      </c>
      <c r="AI74" s="437">
        <v>0.41762833333333299</v>
      </c>
      <c r="AJ74" s="437">
        <v>0.33437375000000003</v>
      </c>
      <c r="AK74" s="437">
        <v>0.37808958333333298</v>
      </c>
      <c r="AL74" s="437">
        <v>0.405013333333333</v>
      </c>
      <c r="AM74" s="437">
        <v>0.41237208333333297</v>
      </c>
      <c r="AN74" s="438">
        <v>0.47666666666666702</v>
      </c>
      <c r="AO74" s="393"/>
      <c r="AP74" s="402">
        <v>24</v>
      </c>
      <c r="AQ74" s="403">
        <v>0.24875</v>
      </c>
      <c r="AR74" s="404">
        <v>0.25541666666666701</v>
      </c>
      <c r="AS74" s="404">
        <v>0.17333333333333301</v>
      </c>
      <c r="AT74" s="404">
        <v>0.266666666666667</v>
      </c>
      <c r="AU74" s="404">
        <v>0.24124999999999999</v>
      </c>
      <c r="AV74" s="404">
        <v>0.185</v>
      </c>
      <c r="AW74" s="404">
        <v>0.31826291666666701</v>
      </c>
      <c r="AX74" s="404">
        <v>0.322947083333333</v>
      </c>
      <c r="AY74" s="404">
        <v>0.28541708333333299</v>
      </c>
      <c r="AZ74" s="404">
        <v>0.276038333333333</v>
      </c>
      <c r="BA74" s="404">
        <v>0.28249999999999997</v>
      </c>
      <c r="BB74" s="405">
        <v>0.24583333333333299</v>
      </c>
      <c r="BD74" s="201"/>
      <c r="BE74" s="20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1:69" ht="16.7" customHeight="1">
      <c r="A75" s="402">
        <v>25</v>
      </c>
      <c r="B75" s="403">
        <v>0.55583333333333296</v>
      </c>
      <c r="C75" s="404">
        <v>0.57166666666666699</v>
      </c>
      <c r="D75" s="404">
        <v>0.50916666666666699</v>
      </c>
      <c r="E75" s="404">
        <v>0.60541666666666605</v>
      </c>
      <c r="F75" s="404">
        <v>0.62041666666666695</v>
      </c>
      <c r="G75" s="404">
        <v>0.52666666666666695</v>
      </c>
      <c r="H75" s="404">
        <v>0.68663958333333297</v>
      </c>
      <c r="I75" s="404">
        <v>0.77083416666666704</v>
      </c>
      <c r="J75" s="404">
        <v>0.72793249999999998</v>
      </c>
      <c r="K75" s="404">
        <v>0.68565541666666696</v>
      </c>
      <c r="L75" s="404">
        <v>0.67333333333333301</v>
      </c>
      <c r="M75" s="405">
        <v>0.56666666666666698</v>
      </c>
      <c r="N75" s="393"/>
      <c r="O75" s="402">
        <v>25</v>
      </c>
      <c r="P75" s="403">
        <v>1.2404166666666701</v>
      </c>
      <c r="Q75" s="404">
        <v>1.13333333333333</v>
      </c>
      <c r="R75" s="404">
        <v>1.0925</v>
      </c>
      <c r="S75" s="404">
        <v>1.22416666666667</v>
      </c>
      <c r="T75" s="404">
        <v>1.2233333333333301</v>
      </c>
      <c r="U75" s="404">
        <v>1.1229166666666699</v>
      </c>
      <c r="V75" s="404">
        <v>1.2766395833333299</v>
      </c>
      <c r="W75" s="404">
        <v>1.3608341666666699</v>
      </c>
      <c r="X75" s="404">
        <v>1.3179325</v>
      </c>
      <c r="Y75" s="404">
        <v>1.27565541666667</v>
      </c>
      <c r="Z75" s="404">
        <v>1.2633333333333301</v>
      </c>
      <c r="AA75" s="405">
        <v>1.1566666666666701</v>
      </c>
      <c r="AB75" s="402">
        <v>25</v>
      </c>
      <c r="AC75" s="436">
        <v>0.50958333333333306</v>
      </c>
      <c r="AD75" s="437">
        <v>0.47541666666666699</v>
      </c>
      <c r="AE75" s="437">
        <v>0.49791666666666701</v>
      </c>
      <c r="AF75" s="437">
        <v>0.46375</v>
      </c>
      <c r="AG75" s="437">
        <v>0.442083333333333</v>
      </c>
      <c r="AH75" s="437">
        <v>0.50624999999999998</v>
      </c>
      <c r="AI75" s="437">
        <v>0.411740833333333</v>
      </c>
      <c r="AJ75" s="437">
        <v>0.34658166666666701</v>
      </c>
      <c r="AK75" s="437">
        <v>0.37830374999999999</v>
      </c>
      <c r="AL75" s="437">
        <v>0.40717666666666702</v>
      </c>
      <c r="AM75" s="437">
        <v>0.41041624999999998</v>
      </c>
      <c r="AN75" s="438">
        <v>0.46833333333333299</v>
      </c>
      <c r="AO75" s="393"/>
      <c r="AP75" s="402">
        <v>25</v>
      </c>
      <c r="AQ75" s="403">
        <v>0.25624999999999998</v>
      </c>
      <c r="AR75" s="404">
        <v>0.25333333333333302</v>
      </c>
      <c r="AS75" s="404">
        <v>0.18458333333333299</v>
      </c>
      <c r="AT75" s="404">
        <v>0.26500000000000001</v>
      </c>
      <c r="AU75" s="404">
        <v>0.24833333333333299</v>
      </c>
      <c r="AV75" s="404">
        <v>0.18916666666666701</v>
      </c>
      <c r="AW75" s="404">
        <v>0.32437041666666699</v>
      </c>
      <c r="AX75" s="404">
        <v>0.30956125000000001</v>
      </c>
      <c r="AY75" s="404">
        <v>0.28737458333333299</v>
      </c>
      <c r="AZ75" s="404">
        <v>0.2748275</v>
      </c>
      <c r="BA75" s="404">
        <v>0.28166666666666701</v>
      </c>
      <c r="BB75" s="405">
        <v>0.25624999999999998</v>
      </c>
      <c r="BD75" s="201"/>
      <c r="BE75" s="20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1:69" ht="16.7" customHeight="1">
      <c r="A76" s="402">
        <v>26</v>
      </c>
      <c r="B76" s="403">
        <v>0.55958333333333399</v>
      </c>
      <c r="C76" s="404">
        <v>0.56708333333333305</v>
      </c>
      <c r="D76" s="404">
        <v>0.52916666666666601</v>
      </c>
      <c r="E76" s="404">
        <v>0.60791666666666699</v>
      </c>
      <c r="F76" s="404">
        <v>0.62875000000000003</v>
      </c>
      <c r="G76" s="404">
        <v>0.53708333333333302</v>
      </c>
      <c r="H76" s="404">
        <v>0.69383125000000001</v>
      </c>
      <c r="I76" s="404">
        <v>0.72847166666666696</v>
      </c>
      <c r="J76" s="404">
        <v>0.735120833333333</v>
      </c>
      <c r="K76" s="404">
        <v>0.68593375000000001</v>
      </c>
      <c r="L76" s="404">
        <v>0.67833333333333301</v>
      </c>
      <c r="M76" s="405">
        <v>0.56916666666666704</v>
      </c>
      <c r="N76" s="393"/>
      <c r="O76" s="402">
        <v>26</v>
      </c>
      <c r="P76" s="403">
        <v>1.24</v>
      </c>
      <c r="Q76" s="404">
        <v>1.1466666666666701</v>
      </c>
      <c r="R76" s="404">
        <v>1.1000000000000001</v>
      </c>
      <c r="S76" s="404">
        <v>1.2275</v>
      </c>
      <c r="T76" s="404">
        <v>1.2375</v>
      </c>
      <c r="U76" s="404">
        <v>1.1541666666666699</v>
      </c>
      <c r="V76" s="404">
        <v>1.28383125</v>
      </c>
      <c r="W76" s="404">
        <v>1.31847166666667</v>
      </c>
      <c r="X76" s="404">
        <v>1.32512083333333</v>
      </c>
      <c r="Y76" s="404">
        <v>1.2759337500000001</v>
      </c>
      <c r="Z76" s="404">
        <v>1.26833333333333</v>
      </c>
      <c r="AA76" s="405">
        <v>1.15916666666667</v>
      </c>
      <c r="AB76" s="402">
        <v>26</v>
      </c>
      <c r="AC76" s="436">
        <v>0.4975</v>
      </c>
      <c r="AD76" s="437">
        <v>0.48291666666666699</v>
      </c>
      <c r="AE76" s="437">
        <v>0.49583333333333302</v>
      </c>
      <c r="AF76" s="437">
        <v>0.459166666666667</v>
      </c>
      <c r="AG76" s="437">
        <v>0.44374999999999998</v>
      </c>
      <c r="AH76" s="437">
        <v>0.50208333333333299</v>
      </c>
      <c r="AI76" s="437">
        <v>0.40635291666666701</v>
      </c>
      <c r="AJ76" s="437">
        <v>0.36962583333333299</v>
      </c>
      <c r="AK76" s="437">
        <v>0.37548958333333299</v>
      </c>
      <c r="AL76" s="437">
        <v>0.40453666666666699</v>
      </c>
      <c r="AM76" s="437">
        <v>0.40967916666666698</v>
      </c>
      <c r="AN76" s="438">
        <v>0.46291666666666698</v>
      </c>
      <c r="AO76" s="393"/>
      <c r="AP76" s="402">
        <v>26</v>
      </c>
      <c r="AQ76" s="403">
        <v>0.26750000000000002</v>
      </c>
      <c r="AR76" s="404">
        <v>0.24708333333333299</v>
      </c>
      <c r="AS76" s="404">
        <v>0.20374999999999999</v>
      </c>
      <c r="AT76" s="404">
        <v>0.26583333333333298</v>
      </c>
      <c r="AU76" s="404">
        <v>0.25124999999999997</v>
      </c>
      <c r="AV76" s="404">
        <v>0.200833333333333</v>
      </c>
      <c r="AW76" s="404">
        <v>0.32643958333333301</v>
      </c>
      <c r="AX76" s="404">
        <v>0.279529583333333</v>
      </c>
      <c r="AY76" s="404">
        <v>0.29290125</v>
      </c>
      <c r="AZ76" s="404">
        <v>0.27545375</v>
      </c>
      <c r="BA76" s="404">
        <v>0.28375</v>
      </c>
      <c r="BB76" s="405">
        <v>0.26541666666666702</v>
      </c>
      <c r="BD76" s="201"/>
      <c r="BE76" s="20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1:69" ht="16.7" customHeight="1">
      <c r="A77" s="402">
        <v>27</v>
      </c>
      <c r="B77" s="403">
        <v>0.55874999999999997</v>
      </c>
      <c r="C77" s="404">
        <v>0.56166666666666698</v>
      </c>
      <c r="D77" s="404">
        <v>0.524166666666667</v>
      </c>
      <c r="E77" s="404">
        <v>0.60833333333333295</v>
      </c>
      <c r="F77" s="404">
        <v>0.62333333333333396</v>
      </c>
      <c r="G77" s="404">
        <v>0.543333333333333</v>
      </c>
      <c r="H77" s="404">
        <v>0.70223916666666697</v>
      </c>
      <c r="I77" s="404">
        <v>0.70083291666666703</v>
      </c>
      <c r="J77" s="404">
        <v>0.73134833333333404</v>
      </c>
      <c r="K77" s="404">
        <v>0.68346249999999997</v>
      </c>
      <c r="L77" s="404">
        <v>0.67916666666666703</v>
      </c>
      <c r="M77" s="405">
        <v>0.56999999999999995</v>
      </c>
      <c r="N77" s="393"/>
      <c r="O77" s="402">
        <v>27</v>
      </c>
      <c r="P77" s="403">
        <v>1.2437499999999999</v>
      </c>
      <c r="Q77" s="404">
        <v>1.1499999999999999</v>
      </c>
      <c r="R77" s="404">
        <v>1.1145833333333299</v>
      </c>
      <c r="S77" s="404">
        <v>1.23166666666667</v>
      </c>
      <c r="T77" s="404">
        <v>1.24</v>
      </c>
      <c r="U77" s="404">
        <v>1.1741666666666699</v>
      </c>
      <c r="V77" s="404">
        <v>1.2922391666666699</v>
      </c>
      <c r="W77" s="404">
        <v>1.2908329166666701</v>
      </c>
      <c r="X77" s="404">
        <v>1.32134833333333</v>
      </c>
      <c r="Y77" s="404">
        <v>1.2734624999999999</v>
      </c>
      <c r="Z77" s="404">
        <v>1.2691666666666701</v>
      </c>
      <c r="AA77" s="405">
        <v>1.1599999999999999</v>
      </c>
      <c r="AB77" s="402">
        <v>27</v>
      </c>
      <c r="AC77" s="436">
        <v>0.50333333333333297</v>
      </c>
      <c r="AD77" s="437">
        <v>0.48125000000000001</v>
      </c>
      <c r="AE77" s="437">
        <v>0.49666666666666698</v>
      </c>
      <c r="AF77" s="437">
        <v>0.45833333333333398</v>
      </c>
      <c r="AG77" s="437">
        <v>0.45</v>
      </c>
      <c r="AH77" s="437">
        <v>0.49916666666666698</v>
      </c>
      <c r="AI77" s="437">
        <v>0.40037875000000001</v>
      </c>
      <c r="AJ77" s="437">
        <v>0.38373750000000001</v>
      </c>
      <c r="AK77" s="437">
        <v>0.37750916666666701</v>
      </c>
      <c r="AL77" s="437">
        <v>0.39958874999999999</v>
      </c>
      <c r="AM77" s="437">
        <v>0.41</v>
      </c>
      <c r="AN77" s="438">
        <v>0.46750000000000003</v>
      </c>
      <c r="AO77" s="393"/>
      <c r="AP77" s="402">
        <v>27</v>
      </c>
      <c r="AQ77" s="403">
        <v>0.26416666666666699</v>
      </c>
      <c r="AR77" s="404">
        <v>0.25291666666666701</v>
      </c>
      <c r="AS77" s="404">
        <v>0.207916666666667</v>
      </c>
      <c r="AT77" s="404">
        <v>0.26416666666666699</v>
      </c>
      <c r="AU77" s="404">
        <v>0.24374999999999999</v>
      </c>
      <c r="AV77" s="404">
        <v>0.21458333333333299</v>
      </c>
      <c r="AW77" s="404">
        <v>0.32862166666666698</v>
      </c>
      <c r="AX77" s="404">
        <v>0.24698541666666701</v>
      </c>
      <c r="AY77" s="404">
        <v>0.28911041666666698</v>
      </c>
      <c r="AZ77" s="404">
        <v>0.27571958333333302</v>
      </c>
      <c r="BA77" s="404">
        <v>0.28083333333333299</v>
      </c>
      <c r="BB77" s="405">
        <v>0.26874999999999999</v>
      </c>
      <c r="BD77" s="201"/>
      <c r="BE77" s="20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1:69" ht="16.7" customHeight="1">
      <c r="A78" s="402">
        <v>28</v>
      </c>
      <c r="B78" s="403">
        <v>0.57291666666666696</v>
      </c>
      <c r="C78" s="404">
        <v>0.56000000000000005</v>
      </c>
      <c r="D78" s="404">
        <v>0.53083333333333305</v>
      </c>
      <c r="E78" s="404">
        <v>0.61666666666666703</v>
      </c>
      <c r="F78" s="404">
        <v>0.62124999999999997</v>
      </c>
      <c r="G78" s="404">
        <v>0.55249999999999999</v>
      </c>
      <c r="H78" s="404">
        <v>0.70676541666666703</v>
      </c>
      <c r="I78" s="404">
        <v>0.69478125000000002</v>
      </c>
      <c r="J78" s="404">
        <v>0.74121916666666698</v>
      </c>
      <c r="K78" s="404">
        <v>0.68173166666666696</v>
      </c>
      <c r="L78" s="404">
        <v>0.68</v>
      </c>
      <c r="M78" s="405">
        <v>0.57333333333333303</v>
      </c>
      <c r="N78" s="393"/>
      <c r="O78" s="402">
        <v>28</v>
      </c>
      <c r="P78" s="403">
        <v>1.2524999999999999</v>
      </c>
      <c r="Q78" s="404">
        <v>1.1558333333333299</v>
      </c>
      <c r="R78" s="404">
        <v>1.1241666666666701</v>
      </c>
      <c r="S78" s="404">
        <v>1.2379166666666701</v>
      </c>
      <c r="T78" s="404">
        <v>1.24</v>
      </c>
      <c r="U78" s="404">
        <v>1.1870833333333299</v>
      </c>
      <c r="V78" s="404">
        <v>1.29676541666667</v>
      </c>
      <c r="W78" s="404">
        <v>1.28478125</v>
      </c>
      <c r="X78" s="404">
        <v>1.33121916666667</v>
      </c>
      <c r="Y78" s="404">
        <v>1.27173166666667</v>
      </c>
      <c r="Z78" s="404">
        <v>1.27</v>
      </c>
      <c r="AA78" s="405">
        <v>1.16333333333333</v>
      </c>
      <c r="AB78" s="402">
        <v>28</v>
      </c>
      <c r="AC78" s="436">
        <v>0.50124999999999997</v>
      </c>
      <c r="AD78" s="437">
        <v>0.48416666666666702</v>
      </c>
      <c r="AE78" s="437">
        <v>0.49375000000000002</v>
      </c>
      <c r="AF78" s="437">
        <v>0.45374999999999999</v>
      </c>
      <c r="AG78" s="437">
        <v>0.45333333333333398</v>
      </c>
      <c r="AH78" s="437">
        <v>0.495</v>
      </c>
      <c r="AI78" s="437">
        <v>0.39486541666666702</v>
      </c>
      <c r="AJ78" s="437">
        <v>0.39062875000000002</v>
      </c>
      <c r="AK78" s="437">
        <v>0.37388041666666699</v>
      </c>
      <c r="AL78" s="437">
        <v>0.40025875</v>
      </c>
      <c r="AM78" s="437">
        <v>0.41</v>
      </c>
      <c r="AN78" s="438">
        <v>0.47041666666666698</v>
      </c>
      <c r="AO78" s="393"/>
      <c r="AP78" s="402">
        <v>28</v>
      </c>
      <c r="AQ78" s="403">
        <v>0.26958333333333301</v>
      </c>
      <c r="AR78" s="404">
        <v>0.25333333333333302</v>
      </c>
      <c r="AS78" s="404">
        <v>0.21458333333333299</v>
      </c>
      <c r="AT78" s="404">
        <v>0.26750000000000002</v>
      </c>
      <c r="AU78" s="404">
        <v>0.24124999999999999</v>
      </c>
      <c r="AV78" s="404">
        <v>0.23</v>
      </c>
      <c r="AW78" s="404">
        <v>0.33045041666666702</v>
      </c>
      <c r="AX78" s="404">
        <v>0.240459166666667</v>
      </c>
      <c r="AY78" s="404">
        <v>0.29818749999999999</v>
      </c>
      <c r="AZ78" s="404">
        <v>0.271344166666667</v>
      </c>
      <c r="BA78" s="404">
        <v>0.28291666666666698</v>
      </c>
      <c r="BB78" s="405">
        <v>0.26708333333333301</v>
      </c>
      <c r="BD78" s="201"/>
      <c r="BE78" s="20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1:69" ht="16.7" customHeight="1">
      <c r="A79" s="402">
        <v>29</v>
      </c>
      <c r="B79" s="403">
        <v>0.581666666666667</v>
      </c>
      <c r="C79" s="404"/>
      <c r="D79" s="404">
        <v>0.52791666666666603</v>
      </c>
      <c r="E79" s="404">
        <v>0.61875000000000002</v>
      </c>
      <c r="F79" s="404">
        <v>0.62250000000000105</v>
      </c>
      <c r="G79" s="404">
        <v>0.54541666666666699</v>
      </c>
      <c r="H79" s="404">
        <v>0.71063166666666699</v>
      </c>
      <c r="I79" s="404">
        <v>0.68715041666666699</v>
      </c>
      <c r="J79" s="404">
        <v>0.74345583333333298</v>
      </c>
      <c r="K79" s="404">
        <v>0.67125416666666704</v>
      </c>
      <c r="L79" s="404">
        <v>0.67958333333333298</v>
      </c>
      <c r="M79" s="405">
        <v>0.57999999999999996</v>
      </c>
      <c r="N79" s="393"/>
      <c r="O79" s="402">
        <v>29</v>
      </c>
      <c r="P79" s="403">
        <v>1.2524999999999999</v>
      </c>
      <c r="Q79" s="404"/>
      <c r="R79" s="404">
        <v>1.1312500000000001</v>
      </c>
      <c r="S79" s="404">
        <v>1.2404166666666701</v>
      </c>
      <c r="T79" s="404">
        <v>1.24</v>
      </c>
      <c r="U79" s="404">
        <v>1.18583333333333</v>
      </c>
      <c r="V79" s="404">
        <v>1.30063166666667</v>
      </c>
      <c r="W79" s="404">
        <v>1.2771504166666701</v>
      </c>
      <c r="X79" s="404">
        <v>1.33345583333333</v>
      </c>
      <c r="Y79" s="404">
        <v>1.2612541666666699</v>
      </c>
      <c r="Z79" s="404">
        <v>1.26958333333333</v>
      </c>
      <c r="AA79" s="405">
        <v>1.17</v>
      </c>
      <c r="AB79" s="402">
        <v>29</v>
      </c>
      <c r="AC79" s="436">
        <v>0.49791666666666701</v>
      </c>
      <c r="AD79" s="437"/>
      <c r="AE79" s="437">
        <v>0.5</v>
      </c>
      <c r="AF79" s="437">
        <v>0.45041666666666702</v>
      </c>
      <c r="AG79" s="437">
        <v>0.45250000000000001</v>
      </c>
      <c r="AH79" s="437">
        <v>0.50208333333333299</v>
      </c>
      <c r="AI79" s="437">
        <v>0.39064375000000001</v>
      </c>
      <c r="AJ79" s="437">
        <v>0.39764333333333302</v>
      </c>
      <c r="AK79" s="437">
        <v>0.37282041666666699</v>
      </c>
      <c r="AL79" s="437">
        <v>0.40946375000000002</v>
      </c>
      <c r="AM79" s="437">
        <v>0.41166666666666701</v>
      </c>
      <c r="AN79" s="438">
        <v>0.46541666666666698</v>
      </c>
      <c r="AO79" s="393"/>
      <c r="AP79" s="402">
        <v>29</v>
      </c>
      <c r="AQ79" s="403">
        <v>0.27374999999999999</v>
      </c>
      <c r="AR79" s="404"/>
      <c r="AS79" s="404">
        <v>0.21875</v>
      </c>
      <c r="AT79" s="404">
        <v>0.26624999999999999</v>
      </c>
      <c r="AU79" s="404">
        <v>0.24583333333333299</v>
      </c>
      <c r="AV79" s="404">
        <v>0.223333333333333</v>
      </c>
      <c r="AW79" s="404">
        <v>0.33249583333333299</v>
      </c>
      <c r="AX79" s="404">
        <v>0.25095666666666699</v>
      </c>
      <c r="AY79" s="404">
        <v>0.299103333333333</v>
      </c>
      <c r="AZ79" s="404">
        <v>0.26900916666666702</v>
      </c>
      <c r="BA79" s="404">
        <v>0.28499999999999998</v>
      </c>
      <c r="BB79" s="405">
        <v>0.27458333333333301</v>
      </c>
      <c r="BD79" s="201"/>
      <c r="BE79" s="20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1:69" ht="16.7" customHeight="1">
      <c r="A80" s="402">
        <v>30</v>
      </c>
      <c r="B80" s="403">
        <v>0.586666666666667</v>
      </c>
      <c r="C80" s="404"/>
      <c r="D80" s="404">
        <v>0.51833333333333298</v>
      </c>
      <c r="E80" s="404">
        <v>0.62041666666666695</v>
      </c>
      <c r="F80" s="404">
        <v>0.63416666666666699</v>
      </c>
      <c r="G80" s="404">
        <v>0.52083333333333304</v>
      </c>
      <c r="H80" s="404">
        <v>0.72009916666666696</v>
      </c>
      <c r="I80" s="404">
        <v>0.69098458333333301</v>
      </c>
      <c r="J80" s="404">
        <v>0.75052291666666704</v>
      </c>
      <c r="K80" s="404">
        <v>0.68073666666666699</v>
      </c>
      <c r="L80" s="404">
        <v>0.67</v>
      </c>
      <c r="M80" s="405">
        <v>0.569583333333334</v>
      </c>
      <c r="N80" s="393"/>
      <c r="O80" s="402">
        <v>30</v>
      </c>
      <c r="P80" s="403">
        <v>1.2420833333333301</v>
      </c>
      <c r="Q80" s="404"/>
      <c r="R80" s="404">
        <v>1.13375</v>
      </c>
      <c r="S80" s="404">
        <v>1.24416666666667</v>
      </c>
      <c r="T80" s="404">
        <v>1.24708333333333</v>
      </c>
      <c r="U80" s="404">
        <v>1.115</v>
      </c>
      <c r="V80" s="404">
        <v>1.3100991666666699</v>
      </c>
      <c r="W80" s="404">
        <v>1.28098458333333</v>
      </c>
      <c r="X80" s="404">
        <v>1.3405229166666699</v>
      </c>
      <c r="Y80" s="404">
        <v>1.27073666666667</v>
      </c>
      <c r="Z80" s="404">
        <v>1.26</v>
      </c>
      <c r="AA80" s="405">
        <v>1.1595833333333301</v>
      </c>
      <c r="AB80" s="402">
        <v>30</v>
      </c>
      <c r="AC80" s="436">
        <v>0.50041666666666695</v>
      </c>
      <c r="AD80" s="437"/>
      <c r="AE80" s="437">
        <v>0.50749999999999995</v>
      </c>
      <c r="AF80" s="437">
        <v>0.45166666666666699</v>
      </c>
      <c r="AG80" s="437">
        <v>0.44291666666666701</v>
      </c>
      <c r="AH80" s="437">
        <v>0.50833333333333297</v>
      </c>
      <c r="AI80" s="437">
        <v>0.38449499999999998</v>
      </c>
      <c r="AJ80" s="437">
        <v>0.39862708333333302</v>
      </c>
      <c r="AK80" s="437">
        <v>0.37159666666666602</v>
      </c>
      <c r="AL80" s="437">
        <v>0.40620083333333301</v>
      </c>
      <c r="AM80" s="437">
        <v>0.41541666666666699</v>
      </c>
      <c r="AN80" s="438">
        <v>0.47166666666666701</v>
      </c>
      <c r="AO80" s="393"/>
      <c r="AP80" s="402">
        <v>30</v>
      </c>
      <c r="AQ80" s="403">
        <v>0.27875</v>
      </c>
      <c r="AR80" s="404"/>
      <c r="AS80" s="404">
        <v>0.21666666666666701</v>
      </c>
      <c r="AT80" s="404">
        <v>0.26583333333333298</v>
      </c>
      <c r="AU80" s="404">
        <v>0.25333333333333302</v>
      </c>
      <c r="AV80" s="404">
        <v>0.20041666666666699</v>
      </c>
      <c r="AW80" s="404">
        <v>0.337115</v>
      </c>
      <c r="AX80" s="404">
        <v>0.26781666666666698</v>
      </c>
      <c r="AY80" s="404">
        <v>0.29845125</v>
      </c>
      <c r="AZ80" s="404">
        <v>0.27397041666666699</v>
      </c>
      <c r="BA80" s="404">
        <v>0.28333333333333299</v>
      </c>
      <c r="BB80" s="405">
        <v>0.27041666666666703</v>
      </c>
      <c r="BD80" s="201"/>
      <c r="BE80" s="201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1:69" ht="16.7" customHeight="1">
      <c r="A81" s="407">
        <v>31</v>
      </c>
      <c r="B81" s="408">
        <v>0.581666666666667</v>
      </c>
      <c r="C81" s="409"/>
      <c r="D81" s="409">
        <v>0.51958333333333295</v>
      </c>
      <c r="E81" s="409"/>
      <c r="F81" s="409">
        <v>0.64375000000000004</v>
      </c>
      <c r="G81" s="409"/>
      <c r="H81" s="409">
        <v>0.72641333333333302</v>
      </c>
      <c r="I81" s="409">
        <v>0.69701416666666705</v>
      </c>
      <c r="J81" s="409"/>
      <c r="K81" s="409">
        <v>0.68381583333333296</v>
      </c>
      <c r="L81" s="409"/>
      <c r="M81" s="410">
        <v>0.56166666666666698</v>
      </c>
      <c r="N81" s="393"/>
      <c r="O81" s="407">
        <v>31</v>
      </c>
      <c r="P81" s="408">
        <v>1.2220833333333301</v>
      </c>
      <c r="Q81" s="409"/>
      <c r="R81" s="409">
        <v>1.1354166666666701</v>
      </c>
      <c r="S81" s="409"/>
      <c r="T81" s="409">
        <v>1.2549999999999999</v>
      </c>
      <c r="U81" s="409"/>
      <c r="V81" s="409">
        <v>1.3164133333333301</v>
      </c>
      <c r="W81" s="409">
        <v>1.2870141666666699</v>
      </c>
      <c r="X81" s="409"/>
      <c r="Y81" s="409">
        <v>1.27381583333333</v>
      </c>
      <c r="Z81" s="409"/>
      <c r="AA81" s="410">
        <v>1.1516666666666699</v>
      </c>
      <c r="AB81" s="407">
        <v>31</v>
      </c>
      <c r="AC81" s="439">
        <v>0.49458333333333299</v>
      </c>
      <c r="AD81" s="440"/>
      <c r="AE81" s="440">
        <v>0.50833333333333297</v>
      </c>
      <c r="AF81" s="440"/>
      <c r="AG81" s="440">
        <v>0.44333333333333302</v>
      </c>
      <c r="AH81" s="440"/>
      <c r="AI81" s="440">
        <v>0.380525</v>
      </c>
      <c r="AJ81" s="440">
        <v>0.39761374999999999</v>
      </c>
      <c r="AK81" s="440"/>
      <c r="AL81" s="440">
        <v>0.40729916666666699</v>
      </c>
      <c r="AM81" s="440"/>
      <c r="AN81" s="441">
        <v>0.47666666666666702</v>
      </c>
      <c r="AO81" s="393"/>
      <c r="AP81" s="407">
        <v>31</v>
      </c>
      <c r="AQ81" s="408">
        <v>0.28499999999999998</v>
      </c>
      <c r="AR81" s="409"/>
      <c r="AS81" s="409">
        <v>0.21458333333333299</v>
      </c>
      <c r="AT81" s="409"/>
      <c r="AU81" s="409">
        <v>0.25666666666666599</v>
      </c>
      <c r="AV81" s="409"/>
      <c r="AW81" s="409">
        <v>0.34041333333333301</v>
      </c>
      <c r="AX81" s="409">
        <v>0.275709166666667</v>
      </c>
      <c r="AY81" s="409"/>
      <c r="AZ81" s="409">
        <v>0.27621166666666702</v>
      </c>
      <c r="BA81" s="409"/>
      <c r="BB81" s="410">
        <v>0.27124999999999999</v>
      </c>
      <c r="BD81" s="201"/>
      <c r="BE81" s="201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:69" ht="16.7" customHeight="1">
      <c r="A82" s="398" t="s">
        <v>351</v>
      </c>
      <c r="B82" s="399">
        <f t="shared" ref="B82:M82" si="4">AVERAGE(B51:B81)</f>
        <v>0.52405913978494634</v>
      </c>
      <c r="C82" s="400">
        <f t="shared" si="4"/>
        <v>0.57683035714285713</v>
      </c>
      <c r="D82" s="400">
        <f t="shared" si="4"/>
        <v>0.5580913978494626</v>
      </c>
      <c r="E82" s="400">
        <f t="shared" si="4"/>
        <v>0.57315277777777784</v>
      </c>
      <c r="F82" s="400">
        <f t="shared" si="4"/>
        <v>0.62418010752688202</v>
      </c>
      <c r="G82" s="400">
        <f t="shared" si="4"/>
        <v>0.58702777777777781</v>
      </c>
      <c r="H82" s="400">
        <f t="shared" si="4"/>
        <v>0.61083946236559161</v>
      </c>
      <c r="I82" s="400">
        <f t="shared" si="4"/>
        <v>0.76983754032258067</v>
      </c>
      <c r="J82" s="400">
        <f t="shared" si="4"/>
        <v>0.73072940277777798</v>
      </c>
      <c r="K82" s="400">
        <f t="shared" si="4"/>
        <v>0.72183682795698934</v>
      </c>
      <c r="L82" s="400">
        <f t="shared" si="4"/>
        <v>0.67511476388888902</v>
      </c>
      <c r="M82" s="401">
        <f t="shared" si="4"/>
        <v>0.6075806451612904</v>
      </c>
      <c r="N82" s="411"/>
      <c r="O82" s="398" t="s">
        <v>351</v>
      </c>
      <c r="P82" s="399">
        <f t="shared" ref="P82:AA82" si="5">AVERAGE(P51:P81)</f>
        <v>1.1794489247311826</v>
      </c>
      <c r="Q82" s="400">
        <f t="shared" si="5"/>
        <v>1.1545089285714281</v>
      </c>
      <c r="R82" s="400">
        <f t="shared" si="5"/>
        <v>1.1412768817204304</v>
      </c>
      <c r="S82" s="400">
        <f t="shared" si="5"/>
        <v>1.1894305555555564</v>
      </c>
      <c r="T82" s="400">
        <f t="shared" si="5"/>
        <v>1.2240994623655921</v>
      </c>
      <c r="U82" s="400">
        <f t="shared" si="5"/>
        <v>1.1823194444444451</v>
      </c>
      <c r="V82" s="400">
        <f t="shared" si="5"/>
        <v>1.2006781720430117</v>
      </c>
      <c r="W82" s="400">
        <f t="shared" si="5"/>
        <v>1.3598375403225813</v>
      </c>
      <c r="X82" s="400">
        <f t="shared" si="5"/>
        <v>1.3207294027777783</v>
      </c>
      <c r="Y82" s="400">
        <f t="shared" si="5"/>
        <v>1.3118368279569896</v>
      </c>
      <c r="Z82" s="400">
        <f t="shared" si="5"/>
        <v>1.2651147638888891</v>
      </c>
      <c r="AA82" s="401">
        <f t="shared" si="5"/>
        <v>1.1975806451612905</v>
      </c>
      <c r="AB82" s="398" t="s">
        <v>351</v>
      </c>
      <c r="AC82" s="434">
        <f t="shared" ref="AC82:AN82" si="6">AVERAGE(AC51:AC81)</f>
        <v>0.50190860215053745</v>
      </c>
      <c r="AD82" s="434">
        <f t="shared" si="6"/>
        <v>0.47653273809523811</v>
      </c>
      <c r="AE82" s="434">
        <f t="shared" si="6"/>
        <v>0.48645161290322581</v>
      </c>
      <c r="AF82" s="434">
        <f t="shared" si="6"/>
        <v>0.48063888888888895</v>
      </c>
      <c r="AG82" s="434">
        <f t="shared" si="6"/>
        <v>0.44744623655913984</v>
      </c>
      <c r="AH82" s="434">
        <f t="shared" si="6"/>
        <v>0.47709722222222217</v>
      </c>
      <c r="AI82" s="434">
        <f t="shared" si="6"/>
        <v>0.45671663978494625</v>
      </c>
      <c r="AJ82" s="434">
        <f t="shared" si="6"/>
        <v>0.35089068548387081</v>
      </c>
      <c r="AK82" s="434">
        <f t="shared" si="6"/>
        <v>0.3785364166666666</v>
      </c>
      <c r="AL82" s="434">
        <f t="shared" si="6"/>
        <v>0.38580151881720431</v>
      </c>
      <c r="AM82" s="434">
        <f t="shared" si="6"/>
        <v>0.4088952222222223</v>
      </c>
      <c r="AN82" s="435">
        <f t="shared" si="6"/>
        <v>0.44168010752688175</v>
      </c>
      <c r="AO82" s="411"/>
      <c r="AP82" s="398" t="s">
        <v>351</v>
      </c>
      <c r="AQ82" s="399">
        <f t="shared" ref="AQ82:BB82" si="7">AVERAGE(AQ51:AQ81)</f>
        <v>0.21354838709677415</v>
      </c>
      <c r="AR82" s="400">
        <f t="shared" si="7"/>
        <v>0.27489583333333334</v>
      </c>
      <c r="AS82" s="400">
        <f t="shared" si="7"/>
        <v>0.23518817204301062</v>
      </c>
      <c r="AT82" s="400">
        <f t="shared" si="7"/>
        <v>0.24628205128205138</v>
      </c>
      <c r="AU82" s="400">
        <f t="shared" si="7"/>
        <v>0.24749999999999991</v>
      </c>
      <c r="AV82" s="400">
        <f t="shared" si="7"/>
        <v>0.21499999999999994</v>
      </c>
      <c r="AW82" s="400">
        <f t="shared" si="7"/>
        <v>0.27546069892473113</v>
      </c>
      <c r="AX82" s="400">
        <f t="shared" si="7"/>
        <v>0.33101288978494631</v>
      </c>
      <c r="AY82" s="400">
        <f t="shared" si="7"/>
        <v>0.29834470833333326</v>
      </c>
      <c r="AZ82" s="400">
        <f t="shared" si="7"/>
        <v>0.28424301075268815</v>
      </c>
      <c r="BA82" s="400">
        <f t="shared" si="7"/>
        <v>0.27960016666666665</v>
      </c>
      <c r="BB82" s="401">
        <f t="shared" si="7"/>
        <v>0.26599462365591386</v>
      </c>
      <c r="BD82" s="201"/>
      <c r="BE82" s="201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1:69" ht="16.7" customHeight="1">
      <c r="A83" s="402" t="s">
        <v>352</v>
      </c>
      <c r="B83" s="412">
        <v>0.44</v>
      </c>
      <c r="C83" s="413">
        <v>0.55000000000000004</v>
      </c>
      <c r="D83" s="404">
        <v>0.5</v>
      </c>
      <c r="E83" s="413">
        <v>0.56999999999999995</v>
      </c>
      <c r="F83" s="413">
        <v>0.59</v>
      </c>
      <c r="G83" s="413">
        <v>0.52</v>
      </c>
      <c r="H83" s="404">
        <v>0.48620999999999998</v>
      </c>
      <c r="I83" s="404">
        <v>0.68108000000000002</v>
      </c>
      <c r="J83" s="404">
        <v>0.69355999999999995</v>
      </c>
      <c r="K83" s="404">
        <v>0.66518999999999995</v>
      </c>
      <c r="L83" s="404">
        <v>0.65</v>
      </c>
      <c r="M83" s="414">
        <v>0.53</v>
      </c>
      <c r="N83" s="415"/>
      <c r="O83" s="402" t="s">
        <v>352</v>
      </c>
      <c r="P83" s="403">
        <v>1.05</v>
      </c>
      <c r="Q83" s="404">
        <v>1.08</v>
      </c>
      <c r="R83" s="404">
        <v>1.05</v>
      </c>
      <c r="S83" s="404">
        <v>1.1299999999999999</v>
      </c>
      <c r="T83" s="404">
        <v>1.1100000000000001</v>
      </c>
      <c r="U83" s="404">
        <v>1.05</v>
      </c>
      <c r="V83" s="404">
        <v>1.05</v>
      </c>
      <c r="W83" s="404">
        <v>1.27108</v>
      </c>
      <c r="X83" s="404">
        <v>1.28356</v>
      </c>
      <c r="Y83" s="404">
        <v>1.25519</v>
      </c>
      <c r="Z83" s="404">
        <v>1.24</v>
      </c>
      <c r="AA83" s="405">
        <v>1.1200000000000001</v>
      </c>
      <c r="AB83" s="402" t="s">
        <v>352</v>
      </c>
      <c r="AC83" s="436">
        <v>0.53</v>
      </c>
      <c r="AD83" s="437">
        <v>0.5</v>
      </c>
      <c r="AE83" s="437">
        <v>0.52</v>
      </c>
      <c r="AF83" s="437">
        <v>0.52</v>
      </c>
      <c r="AG83" s="437">
        <v>0.47</v>
      </c>
      <c r="AH83" s="437">
        <v>0.52</v>
      </c>
      <c r="AI83" s="437">
        <v>0.53</v>
      </c>
      <c r="AJ83" s="437">
        <v>0.41023999999999999</v>
      </c>
      <c r="AK83" s="437">
        <v>0.40772000000000003</v>
      </c>
      <c r="AL83" s="437">
        <v>0.41938999999999999</v>
      </c>
      <c r="AM83" s="437">
        <v>0.42</v>
      </c>
      <c r="AN83" s="438">
        <v>0.48</v>
      </c>
      <c r="AO83" s="415"/>
      <c r="AP83" s="402" t="s">
        <v>352</v>
      </c>
      <c r="AQ83" s="403">
        <v>0.13</v>
      </c>
      <c r="AR83" s="404">
        <v>0.23</v>
      </c>
      <c r="AS83" s="404">
        <v>0.13</v>
      </c>
      <c r="AT83" s="422">
        <v>0.21</v>
      </c>
      <c r="AU83" s="404">
        <v>0.2</v>
      </c>
      <c r="AV83" s="404">
        <v>0.14000000000000001</v>
      </c>
      <c r="AW83" s="404">
        <v>0.14000000000000001</v>
      </c>
      <c r="AX83" s="404">
        <v>0.22736000000000001</v>
      </c>
      <c r="AY83" s="404">
        <v>0.26695999999999998</v>
      </c>
      <c r="AZ83" s="404">
        <v>0.24984000000000001</v>
      </c>
      <c r="BA83" s="404">
        <v>0.26740000000000003</v>
      </c>
      <c r="BB83" s="405">
        <v>0.23</v>
      </c>
      <c r="BD83" s="201"/>
      <c r="BE83" s="201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:69" ht="16.7" customHeight="1">
      <c r="A84" s="407" t="s">
        <v>353</v>
      </c>
      <c r="B84" s="416">
        <v>0.59</v>
      </c>
      <c r="C84" s="417">
        <v>0.6</v>
      </c>
      <c r="D84" s="417">
        <v>0.61</v>
      </c>
      <c r="E84" s="417">
        <v>0.64</v>
      </c>
      <c r="F84" s="417">
        <v>0.8</v>
      </c>
      <c r="G84" s="417">
        <v>0.69</v>
      </c>
      <c r="H84" s="409">
        <v>0.73621999999999999</v>
      </c>
      <c r="I84" s="409">
        <v>0.81772</v>
      </c>
      <c r="J84" s="409">
        <v>0.76195000000000002</v>
      </c>
      <c r="K84" s="409">
        <v>0.77532000000000001</v>
      </c>
      <c r="L84" s="417">
        <v>0.69</v>
      </c>
      <c r="M84" s="418">
        <v>0.69</v>
      </c>
      <c r="N84" s="415"/>
      <c r="O84" s="407" t="s">
        <v>353</v>
      </c>
      <c r="P84" s="408">
        <v>1.26</v>
      </c>
      <c r="Q84" s="409">
        <v>1.21</v>
      </c>
      <c r="R84" s="409">
        <v>1.18</v>
      </c>
      <c r="S84" s="409">
        <v>1.25</v>
      </c>
      <c r="T84" s="409">
        <v>1.26</v>
      </c>
      <c r="U84" s="409">
        <v>1.3</v>
      </c>
      <c r="V84" s="409">
        <v>1.32622</v>
      </c>
      <c r="W84" s="409">
        <v>1.4077200000000001</v>
      </c>
      <c r="X84" s="409">
        <v>1.35195</v>
      </c>
      <c r="Y84" s="409">
        <v>1.3653200000000001</v>
      </c>
      <c r="Z84" s="409">
        <v>1.28</v>
      </c>
      <c r="AA84" s="410">
        <v>1.28</v>
      </c>
      <c r="AB84" s="407" t="s">
        <v>353</v>
      </c>
      <c r="AC84" s="439">
        <v>0.47</v>
      </c>
      <c r="AD84" s="440">
        <v>0.46</v>
      </c>
      <c r="AE84" s="440">
        <v>0.46</v>
      </c>
      <c r="AF84" s="440">
        <v>0.44</v>
      </c>
      <c r="AG84" s="440">
        <v>0.43</v>
      </c>
      <c r="AH84" s="440">
        <v>0.42</v>
      </c>
      <c r="AI84" s="440">
        <v>0.37254999999999999</v>
      </c>
      <c r="AJ84" s="440">
        <v>0.31613000000000002</v>
      </c>
      <c r="AK84" s="440">
        <v>0.34876000000000001</v>
      </c>
      <c r="AL84" s="440">
        <v>0.35326000000000002</v>
      </c>
      <c r="AM84" s="440">
        <v>0.39768999999999999</v>
      </c>
      <c r="AN84" s="441">
        <v>0.4</v>
      </c>
      <c r="AO84" s="415"/>
      <c r="AP84" s="407" t="s">
        <v>353</v>
      </c>
      <c r="AQ84" s="408">
        <v>0.28999999999999998</v>
      </c>
      <c r="AR84" s="409">
        <v>0.31</v>
      </c>
      <c r="AS84" s="409">
        <v>0.28000000000000003</v>
      </c>
      <c r="AT84" s="409">
        <v>0.28000000000000003</v>
      </c>
      <c r="AU84" s="409">
        <v>0.28000000000000003</v>
      </c>
      <c r="AV84" s="409">
        <v>0.28999999999999998</v>
      </c>
      <c r="AW84" s="409">
        <v>0.35217999999999999</v>
      </c>
      <c r="AX84" s="409">
        <v>0.38111</v>
      </c>
      <c r="AY84" s="409">
        <v>0.32511000000000001</v>
      </c>
      <c r="AZ84" s="409">
        <v>0.31795000000000001</v>
      </c>
      <c r="BA84" s="409">
        <v>0.28999999999999998</v>
      </c>
      <c r="BB84" s="410">
        <v>0.3</v>
      </c>
      <c r="BD84" s="201"/>
      <c r="BE84" s="201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:69" ht="16.7" customHeight="1">
      <c r="A85" s="419" t="s">
        <v>473</v>
      </c>
      <c r="B85" s="419"/>
      <c r="C85" s="419"/>
      <c r="D85" s="419" t="s">
        <v>474</v>
      </c>
      <c r="E85" s="419"/>
      <c r="F85" s="419"/>
      <c r="G85" s="419"/>
      <c r="H85" s="419"/>
      <c r="I85" s="419" t="s">
        <v>475</v>
      </c>
      <c r="J85" s="419"/>
      <c r="K85" s="419"/>
      <c r="L85" s="419"/>
      <c r="M85" s="419"/>
      <c r="N85" s="393"/>
      <c r="O85" s="419" t="s">
        <v>476</v>
      </c>
      <c r="P85" s="419"/>
      <c r="Q85" s="419"/>
      <c r="R85" s="392" t="s">
        <v>477</v>
      </c>
      <c r="S85" s="392"/>
      <c r="T85" s="392"/>
      <c r="U85" s="392"/>
      <c r="V85" s="392"/>
      <c r="W85" s="419" t="s">
        <v>478</v>
      </c>
      <c r="X85" s="419"/>
      <c r="Y85" s="419"/>
      <c r="Z85" s="419"/>
      <c r="AA85" s="419"/>
      <c r="AB85" s="419" t="s">
        <v>479</v>
      </c>
      <c r="AC85" s="419"/>
      <c r="AD85" s="419"/>
      <c r="AE85" s="423" t="s">
        <v>480</v>
      </c>
      <c r="AF85" s="423"/>
      <c r="AG85" s="423"/>
      <c r="AH85" s="423"/>
      <c r="AI85" s="423"/>
      <c r="AJ85" s="424" t="s">
        <v>481</v>
      </c>
      <c r="AK85" s="424"/>
      <c r="AL85" s="424"/>
      <c r="AM85" s="424"/>
      <c r="AN85" s="424"/>
      <c r="AO85" s="393"/>
      <c r="AP85" s="419" t="s">
        <v>482</v>
      </c>
      <c r="AQ85" s="419"/>
      <c r="AR85" s="419"/>
      <c r="AS85" s="392" t="s">
        <v>483</v>
      </c>
      <c r="AT85" s="392"/>
      <c r="AU85" s="392"/>
      <c r="AV85" s="392"/>
      <c r="AW85" s="392"/>
      <c r="AX85" s="419" t="s">
        <v>484</v>
      </c>
      <c r="AY85" s="419"/>
      <c r="AZ85" s="419"/>
      <c r="BA85" s="419"/>
      <c r="BB85" s="419"/>
      <c r="BD85" s="201"/>
      <c r="BE85" s="201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1:69" ht="16.7" customHeight="1">
      <c r="A86" s="393"/>
      <c r="B86" s="393"/>
      <c r="C86" s="393"/>
      <c r="D86" s="393"/>
      <c r="E86" s="393"/>
      <c r="F86" s="421"/>
      <c r="G86" s="421"/>
      <c r="H86" s="421"/>
      <c r="I86" s="421"/>
      <c r="J86" s="421"/>
      <c r="K86" s="421"/>
      <c r="L86" s="421"/>
      <c r="M86" s="421"/>
      <c r="N86" s="393"/>
      <c r="O86" s="393"/>
      <c r="P86" s="393"/>
      <c r="Q86" s="393"/>
      <c r="R86" s="393"/>
      <c r="S86" s="393"/>
      <c r="T86" s="425"/>
      <c r="U86" s="426">
        <v>42086</v>
      </c>
      <c r="V86" s="426"/>
      <c r="W86" s="393"/>
      <c r="X86" s="393"/>
      <c r="Y86" s="420"/>
      <c r="Z86" s="393"/>
      <c r="AA86" s="393"/>
      <c r="AB86" s="393"/>
      <c r="AC86" s="393"/>
      <c r="AD86" s="393"/>
      <c r="AE86" s="393"/>
      <c r="AF86" s="393"/>
      <c r="AG86" s="421"/>
      <c r="AH86" s="421"/>
      <c r="AI86" s="421"/>
      <c r="AJ86" s="393"/>
      <c r="AK86" s="393"/>
      <c r="AL86" s="427"/>
      <c r="AM86" s="392" t="s">
        <v>485</v>
      </c>
      <c r="AN86" s="392"/>
      <c r="AO86" s="393"/>
      <c r="AP86" s="393"/>
      <c r="AQ86" s="393"/>
      <c r="AR86" s="393"/>
      <c r="AS86" s="393"/>
      <c r="AT86" s="393"/>
      <c r="AU86" s="393"/>
      <c r="AV86" s="426">
        <v>42086</v>
      </c>
      <c r="AW86" s="426"/>
      <c r="AX86" s="393"/>
      <c r="AY86" s="393"/>
      <c r="AZ86" s="421"/>
      <c r="BA86" s="421"/>
      <c r="BB86" s="421"/>
      <c r="BD86" s="201"/>
      <c r="BE86" s="201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1:69" ht="16.7" customHeight="1">
      <c r="A87" s="393"/>
      <c r="B87" s="393"/>
      <c r="C87" s="393"/>
      <c r="D87" s="393"/>
      <c r="E87" s="393"/>
      <c r="F87" s="393"/>
      <c r="G87" s="393"/>
      <c r="H87" s="394"/>
      <c r="I87" s="393"/>
      <c r="J87" s="420"/>
      <c r="K87" s="420"/>
      <c r="L87" s="393"/>
      <c r="M87" s="393"/>
      <c r="N87" s="393"/>
      <c r="O87" s="393"/>
      <c r="P87" s="393"/>
      <c r="Q87" s="393"/>
      <c r="R87" s="393"/>
      <c r="S87" s="393"/>
      <c r="T87" s="393"/>
      <c r="U87" s="393"/>
      <c r="V87" s="393"/>
      <c r="W87" s="393"/>
      <c r="X87" s="393"/>
      <c r="Y87" s="393"/>
      <c r="Z87" s="393"/>
      <c r="AA87" s="393"/>
      <c r="AB87" s="393"/>
      <c r="AC87" s="393"/>
      <c r="AD87" s="393"/>
      <c r="AE87" s="393"/>
      <c r="AF87" s="393"/>
      <c r="AG87" s="393"/>
      <c r="AH87" s="393"/>
      <c r="AI87" s="393"/>
      <c r="AJ87" s="393"/>
      <c r="AK87" s="393"/>
      <c r="AL87" s="420"/>
      <c r="AM87" s="393"/>
      <c r="AN87" s="393"/>
      <c r="AO87" s="393"/>
      <c r="AP87" s="393"/>
      <c r="AQ87" s="393"/>
      <c r="AR87" s="393"/>
      <c r="AS87" s="393"/>
      <c r="AT87" s="393"/>
      <c r="AU87" s="393"/>
      <c r="AV87" s="393"/>
      <c r="AW87" s="393"/>
      <c r="AX87" s="393"/>
      <c r="AY87" s="393"/>
      <c r="AZ87" s="420"/>
      <c r="BA87" s="393"/>
      <c r="BB87" s="393"/>
      <c r="BD87" s="201"/>
      <c r="BE87" s="201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1:69" ht="16.7" customHeight="1">
      <c r="A88" s="393"/>
      <c r="B88" s="393"/>
      <c r="C88" s="393"/>
      <c r="D88" s="393"/>
      <c r="E88" s="393"/>
      <c r="F88" s="393"/>
      <c r="G88" s="393"/>
      <c r="H88" s="394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  <c r="T88" s="393"/>
      <c r="U88" s="393"/>
      <c r="V88" s="393"/>
      <c r="W88" s="393"/>
      <c r="X88" s="393"/>
      <c r="Y88" s="393"/>
      <c r="Z88" s="393"/>
      <c r="AA88" s="393"/>
      <c r="AB88" s="393"/>
      <c r="AC88" s="393"/>
      <c r="AD88" s="393"/>
      <c r="AE88" s="393"/>
      <c r="AF88" s="393"/>
      <c r="AG88" s="393"/>
      <c r="AH88" s="393"/>
      <c r="AI88" s="393"/>
      <c r="AJ88" s="393"/>
      <c r="AK88" s="393"/>
      <c r="AL88" s="393"/>
      <c r="AM88" s="393"/>
      <c r="AN88" s="393"/>
      <c r="AO88" s="393"/>
      <c r="AP88" s="393"/>
      <c r="AQ88" s="393"/>
      <c r="AR88" s="393"/>
      <c r="AS88" s="393"/>
      <c r="AT88" s="393"/>
      <c r="AU88" s="393"/>
      <c r="AV88" s="393"/>
      <c r="AW88" s="393"/>
      <c r="AX88" s="393"/>
      <c r="AY88" s="393"/>
      <c r="AZ88" s="393"/>
      <c r="BA88" s="393"/>
      <c r="BB88" s="393"/>
      <c r="BD88" s="201"/>
      <c r="BE88" s="201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1:69" ht="16.7" customHeight="1">
      <c r="A89" s="393"/>
      <c r="B89" s="393"/>
      <c r="C89" s="393"/>
      <c r="D89" s="393"/>
      <c r="E89" s="393"/>
      <c r="F89" s="393"/>
      <c r="G89" s="393"/>
      <c r="H89" s="394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  <c r="T89" s="393"/>
      <c r="U89" s="393"/>
      <c r="V89" s="393"/>
      <c r="W89" s="393"/>
      <c r="X89" s="393"/>
      <c r="Y89" s="393"/>
      <c r="Z89" s="393"/>
      <c r="AA89" s="393"/>
      <c r="AB89" s="393"/>
      <c r="AC89" s="393"/>
      <c r="AD89" s="393"/>
      <c r="AE89" s="393"/>
      <c r="AF89" s="393"/>
      <c r="AG89" s="393"/>
      <c r="AH89" s="393"/>
      <c r="AI89" s="393"/>
      <c r="AJ89" s="393"/>
      <c r="AK89" s="393"/>
      <c r="AL89" s="393"/>
      <c r="AM89" s="393"/>
      <c r="AN89" s="393"/>
      <c r="AO89" s="393"/>
      <c r="AP89" s="393"/>
      <c r="AQ89" s="393"/>
      <c r="AR89" s="393"/>
      <c r="AS89" s="393"/>
      <c r="AT89" s="393"/>
      <c r="AU89" s="393"/>
      <c r="AV89" s="393"/>
      <c r="AW89" s="393"/>
      <c r="AX89" s="393"/>
      <c r="AY89" s="393"/>
      <c r="AZ89" s="393"/>
      <c r="BA89" s="393"/>
      <c r="BB89" s="393"/>
      <c r="BD89" s="201"/>
      <c r="BE89" s="201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1:69" ht="16.7" customHeight="1">
      <c r="A90" s="393"/>
      <c r="B90" s="393"/>
      <c r="C90" s="393"/>
      <c r="D90" s="393"/>
      <c r="E90" s="393"/>
      <c r="F90" s="393"/>
      <c r="G90" s="393"/>
      <c r="H90" s="394"/>
      <c r="I90" s="393"/>
      <c r="J90" s="393"/>
      <c r="K90" s="393"/>
      <c r="L90" s="393"/>
      <c r="M90" s="393"/>
      <c r="N90" s="413"/>
      <c r="O90" s="393"/>
      <c r="P90" s="393"/>
      <c r="Q90" s="393"/>
      <c r="R90" s="393"/>
      <c r="S90" s="393"/>
      <c r="T90" s="393"/>
      <c r="U90" s="393"/>
      <c r="V90" s="393"/>
      <c r="W90" s="393"/>
      <c r="X90" s="393"/>
      <c r="Y90" s="393"/>
      <c r="Z90" s="393"/>
      <c r="AA90" s="393"/>
      <c r="AB90" s="393"/>
      <c r="AC90" s="393"/>
      <c r="AD90" s="393"/>
      <c r="AE90" s="393"/>
      <c r="AF90" s="393"/>
      <c r="AG90" s="393"/>
      <c r="AH90" s="393"/>
      <c r="AI90" s="393"/>
      <c r="AJ90" s="393"/>
      <c r="AK90" s="393"/>
      <c r="AL90" s="393"/>
      <c r="AM90" s="393"/>
      <c r="AN90" s="393"/>
      <c r="AO90" s="413"/>
      <c r="AP90" s="393"/>
      <c r="AQ90" s="393"/>
      <c r="AR90" s="393"/>
      <c r="AS90" s="393"/>
      <c r="AT90" s="393"/>
      <c r="AU90" s="393"/>
      <c r="AV90" s="393"/>
      <c r="AW90" s="393"/>
      <c r="AX90" s="393"/>
      <c r="AY90" s="393"/>
      <c r="AZ90" s="393"/>
      <c r="BA90" s="393"/>
      <c r="BB90" s="393"/>
      <c r="BD90" s="201"/>
      <c r="BE90" s="201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1:69" ht="16.7" customHeight="1">
      <c r="A91" s="392" t="s">
        <v>486</v>
      </c>
      <c r="B91" s="392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  <c r="T91" s="393"/>
      <c r="U91" s="393"/>
      <c r="V91" s="393"/>
      <c r="W91" s="393"/>
      <c r="X91" s="393"/>
      <c r="Y91" s="393"/>
      <c r="Z91" s="393"/>
      <c r="AA91" s="393"/>
      <c r="AB91" s="428" t="s">
        <v>487</v>
      </c>
      <c r="AC91" s="393"/>
      <c r="AD91" s="393"/>
      <c r="AE91" s="393"/>
      <c r="AF91" s="393"/>
      <c r="AG91" s="393"/>
      <c r="AH91" s="393"/>
      <c r="AI91" s="393"/>
      <c r="AJ91" s="393"/>
      <c r="AK91" s="393"/>
      <c r="AL91" s="393"/>
      <c r="AM91" s="393"/>
      <c r="AN91" s="393"/>
      <c r="AO91" s="393"/>
      <c r="AP91" s="393"/>
      <c r="AQ91" s="393"/>
      <c r="AR91" s="393"/>
      <c r="AS91" s="393"/>
      <c r="AT91" s="393"/>
      <c r="AU91" s="393"/>
      <c r="AV91" s="393"/>
      <c r="AW91" s="393"/>
      <c r="AX91" s="393"/>
      <c r="AY91" s="393"/>
      <c r="AZ91" s="393"/>
      <c r="BA91" s="393"/>
      <c r="BB91" s="393"/>
      <c r="BC91" s="201"/>
      <c r="BD91" s="201"/>
      <c r="BE91" s="201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1:69" ht="16.7" customHeight="1">
      <c r="A92" s="393"/>
      <c r="B92" s="393"/>
      <c r="C92" s="393"/>
      <c r="D92" s="393"/>
      <c r="E92" s="393"/>
      <c r="F92" s="393"/>
      <c r="G92" s="393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  <c r="T92" s="393"/>
      <c r="U92" s="393"/>
      <c r="V92" s="393"/>
      <c r="W92" s="393"/>
      <c r="X92" s="393"/>
      <c r="Y92" s="393"/>
      <c r="Z92" s="393"/>
      <c r="AA92" s="393"/>
      <c r="AB92" s="393"/>
      <c r="AC92" s="393"/>
      <c r="AD92" s="393"/>
      <c r="AE92" s="393"/>
      <c r="AF92" s="393"/>
      <c r="AG92" s="393"/>
      <c r="AH92" s="393"/>
      <c r="AI92" s="393"/>
      <c r="AJ92" s="393"/>
      <c r="AK92" s="393"/>
      <c r="AL92" s="393"/>
      <c r="AM92" s="393"/>
      <c r="AN92" s="393"/>
      <c r="AO92" s="393"/>
      <c r="AP92" s="393"/>
      <c r="AQ92" s="393"/>
      <c r="AR92" s="393"/>
      <c r="AS92" s="393"/>
      <c r="AT92" s="393"/>
      <c r="AU92" s="393"/>
      <c r="AV92" s="393"/>
      <c r="AW92" s="393"/>
      <c r="AX92" s="393"/>
      <c r="AY92" s="393"/>
      <c r="AZ92" s="393"/>
      <c r="BA92" s="393"/>
      <c r="BB92" s="393"/>
      <c r="BC92" s="201"/>
      <c r="BD92" s="201"/>
      <c r="BE92" s="201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1:69" ht="16.7" customHeight="1">
      <c r="A93" s="393" t="s">
        <v>488</v>
      </c>
      <c r="B93" s="393"/>
      <c r="C93" s="393"/>
      <c r="D93" s="393"/>
      <c r="E93" s="393"/>
      <c r="F93" s="393"/>
      <c r="G93" s="393"/>
      <c r="H93" s="393"/>
      <c r="I93" s="393"/>
      <c r="J93" s="393"/>
      <c r="K93" s="394" t="s">
        <v>489</v>
      </c>
      <c r="L93" s="393"/>
      <c r="M93" s="393"/>
      <c r="N93" s="393"/>
      <c r="O93" s="393" t="s">
        <v>490</v>
      </c>
      <c r="P93" s="393"/>
      <c r="Q93" s="393"/>
      <c r="R93" s="393"/>
      <c r="S93" s="393"/>
      <c r="T93" s="393"/>
      <c r="U93" s="393"/>
      <c r="V93" s="393"/>
      <c r="W93" s="393"/>
      <c r="X93" s="393"/>
      <c r="Y93" s="394" t="s">
        <v>491</v>
      </c>
      <c r="Z93" s="393"/>
      <c r="AA93" s="393"/>
      <c r="AB93" s="392" t="s">
        <v>492</v>
      </c>
      <c r="AC93" s="392"/>
      <c r="AD93" s="393"/>
      <c r="AE93" s="393"/>
      <c r="AF93" s="393"/>
      <c r="AG93" s="393"/>
      <c r="AH93" s="393"/>
      <c r="AI93" s="393"/>
      <c r="AJ93" s="393"/>
      <c r="AK93" s="419" t="s">
        <v>493</v>
      </c>
      <c r="AL93" s="419"/>
      <c r="AM93" s="419"/>
      <c r="AN93" s="419"/>
      <c r="AO93" s="393"/>
      <c r="AP93" s="392" t="s">
        <v>494</v>
      </c>
      <c r="AQ93" s="392"/>
      <c r="AR93" s="393"/>
      <c r="AS93" s="393"/>
      <c r="AT93" s="393"/>
      <c r="AU93" s="393"/>
      <c r="AV93" s="393"/>
      <c r="AW93" s="393"/>
      <c r="AX93" s="393"/>
      <c r="AY93" s="419" t="s">
        <v>493</v>
      </c>
      <c r="AZ93" s="419"/>
      <c r="BA93" s="419"/>
      <c r="BB93" s="419"/>
      <c r="BC93" s="201"/>
      <c r="BD93" s="201"/>
      <c r="BE93" s="201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1:69" ht="16.7" customHeight="1">
      <c r="A94" s="395" t="s">
        <v>348</v>
      </c>
      <c r="B94" s="396" t="s">
        <v>349</v>
      </c>
      <c r="C94" s="396"/>
      <c r="D94" s="396"/>
      <c r="E94" s="396"/>
      <c r="F94" s="396"/>
      <c r="G94" s="396"/>
      <c r="H94" s="396"/>
      <c r="I94" s="396"/>
      <c r="J94" s="396"/>
      <c r="K94" s="396"/>
      <c r="L94" s="396"/>
      <c r="M94" s="396"/>
      <c r="N94" s="393"/>
      <c r="O94" s="395" t="s">
        <v>350</v>
      </c>
      <c r="P94" s="396" t="s">
        <v>349</v>
      </c>
      <c r="Q94" s="396"/>
      <c r="R94" s="396"/>
      <c r="S94" s="396"/>
      <c r="T94" s="396"/>
      <c r="U94" s="396"/>
      <c r="V94" s="396"/>
      <c r="W94" s="396"/>
      <c r="X94" s="396"/>
      <c r="Y94" s="396"/>
      <c r="Z94" s="396"/>
      <c r="AA94" s="396"/>
      <c r="AB94" s="395" t="s">
        <v>348</v>
      </c>
      <c r="AC94" s="396" t="s">
        <v>349</v>
      </c>
      <c r="AD94" s="396"/>
      <c r="AE94" s="396"/>
      <c r="AF94" s="396"/>
      <c r="AG94" s="396"/>
      <c r="AH94" s="396"/>
      <c r="AI94" s="396"/>
      <c r="AJ94" s="396"/>
      <c r="AK94" s="396"/>
      <c r="AL94" s="396"/>
      <c r="AM94" s="396"/>
      <c r="AN94" s="396"/>
      <c r="AO94" s="393"/>
      <c r="AP94" s="395" t="s">
        <v>350</v>
      </c>
      <c r="AQ94" s="396" t="s">
        <v>349</v>
      </c>
      <c r="AR94" s="396"/>
      <c r="AS94" s="396"/>
      <c r="AT94" s="396"/>
      <c r="AU94" s="396"/>
      <c r="AV94" s="396"/>
      <c r="AW94" s="396"/>
      <c r="AX94" s="396"/>
      <c r="AY94" s="396"/>
      <c r="AZ94" s="396"/>
      <c r="BA94" s="396"/>
      <c r="BB94" s="396"/>
      <c r="BC94" s="201"/>
      <c r="BD94" s="201"/>
      <c r="BE94" s="201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</row>
    <row r="95" spans="1:69" ht="16.7" customHeight="1">
      <c r="A95" s="395"/>
      <c r="B95" s="397">
        <v>1</v>
      </c>
      <c r="C95" s="397">
        <v>2</v>
      </c>
      <c r="D95" s="397">
        <v>3</v>
      </c>
      <c r="E95" s="397">
        <v>4</v>
      </c>
      <c r="F95" s="397">
        <v>5</v>
      </c>
      <c r="G95" s="397">
        <v>6</v>
      </c>
      <c r="H95" s="397">
        <v>7</v>
      </c>
      <c r="I95" s="397">
        <v>8</v>
      </c>
      <c r="J95" s="397">
        <v>9</v>
      </c>
      <c r="K95" s="397">
        <v>10</v>
      </c>
      <c r="L95" s="397">
        <v>11</v>
      </c>
      <c r="M95" s="397">
        <v>12</v>
      </c>
      <c r="N95" s="393"/>
      <c r="O95" s="395"/>
      <c r="P95" s="397">
        <v>1</v>
      </c>
      <c r="Q95" s="397">
        <v>2</v>
      </c>
      <c r="R95" s="397">
        <v>3</v>
      </c>
      <c r="S95" s="397">
        <v>4</v>
      </c>
      <c r="T95" s="397">
        <v>5</v>
      </c>
      <c r="U95" s="397">
        <v>6</v>
      </c>
      <c r="V95" s="397">
        <v>7</v>
      </c>
      <c r="W95" s="397">
        <v>8</v>
      </c>
      <c r="X95" s="397">
        <v>9</v>
      </c>
      <c r="Y95" s="397">
        <v>10</v>
      </c>
      <c r="Z95" s="397">
        <v>11</v>
      </c>
      <c r="AA95" s="397">
        <v>12</v>
      </c>
      <c r="AB95" s="395"/>
      <c r="AC95" s="397">
        <v>1</v>
      </c>
      <c r="AD95" s="397">
        <v>2</v>
      </c>
      <c r="AE95" s="397">
        <v>3</v>
      </c>
      <c r="AF95" s="397">
        <v>4</v>
      </c>
      <c r="AG95" s="397">
        <v>5</v>
      </c>
      <c r="AH95" s="397">
        <v>6</v>
      </c>
      <c r="AI95" s="397">
        <v>7</v>
      </c>
      <c r="AJ95" s="397">
        <v>8</v>
      </c>
      <c r="AK95" s="397">
        <v>9</v>
      </c>
      <c r="AL95" s="397">
        <v>10</v>
      </c>
      <c r="AM95" s="397">
        <v>11</v>
      </c>
      <c r="AN95" s="397">
        <v>12</v>
      </c>
      <c r="AO95" s="393"/>
      <c r="AP95" s="395"/>
      <c r="AQ95" s="397">
        <v>1</v>
      </c>
      <c r="AR95" s="397">
        <v>2</v>
      </c>
      <c r="AS95" s="397">
        <v>3</v>
      </c>
      <c r="AT95" s="397">
        <v>4</v>
      </c>
      <c r="AU95" s="397">
        <v>5</v>
      </c>
      <c r="AV95" s="397">
        <v>6</v>
      </c>
      <c r="AW95" s="397">
        <v>7</v>
      </c>
      <c r="AX95" s="397">
        <v>8</v>
      </c>
      <c r="AY95" s="397">
        <v>9</v>
      </c>
      <c r="AZ95" s="397">
        <v>10</v>
      </c>
      <c r="BA95" s="397">
        <v>11</v>
      </c>
      <c r="BB95" s="397">
        <v>12</v>
      </c>
      <c r="BC95" s="201"/>
      <c r="BD95" s="201"/>
      <c r="BE95" s="201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</row>
    <row r="96" spans="1:69" ht="16.7" customHeight="1">
      <c r="A96" s="398">
        <v>1</v>
      </c>
      <c r="B96" s="399"/>
      <c r="C96" s="400"/>
      <c r="D96" s="400"/>
      <c r="E96" s="400"/>
      <c r="F96" s="400">
        <v>0.71833333333333405</v>
      </c>
      <c r="G96" s="400">
        <v>0.72083333333333399</v>
      </c>
      <c r="H96" s="400">
        <v>0.61499999999999999</v>
      </c>
      <c r="I96" s="400">
        <v>0.88100541666666699</v>
      </c>
      <c r="J96" s="400">
        <v>0.7787425</v>
      </c>
      <c r="K96" s="400">
        <v>0.82309708333333298</v>
      </c>
      <c r="L96" s="400">
        <v>0.74268749999999994</v>
      </c>
      <c r="M96" s="401">
        <v>0.75</v>
      </c>
      <c r="N96" s="393"/>
      <c r="O96" s="398">
        <v>1</v>
      </c>
      <c r="P96" s="399">
        <v>0.67166666666666697</v>
      </c>
      <c r="Q96" s="400">
        <v>0.78916666666666702</v>
      </c>
      <c r="R96" s="400">
        <v>0.74</v>
      </c>
      <c r="S96" s="400">
        <v>0.65625</v>
      </c>
      <c r="T96" s="400">
        <v>0.745</v>
      </c>
      <c r="U96" s="400">
        <v>0.75958333333333306</v>
      </c>
      <c r="V96" s="400">
        <v>0.64</v>
      </c>
      <c r="W96" s="400">
        <v>0.94843791666666699</v>
      </c>
      <c r="X96" s="400">
        <v>0.81886583333333296</v>
      </c>
      <c r="Y96" s="400">
        <v>0.85429666666666704</v>
      </c>
      <c r="Z96" s="400">
        <v>0.77394499999999999</v>
      </c>
      <c r="AA96" s="401">
        <v>0.78</v>
      </c>
      <c r="AB96" s="398">
        <v>3</v>
      </c>
      <c r="AC96" s="429">
        <v>5.21</v>
      </c>
      <c r="AD96" s="400">
        <v>1.05</v>
      </c>
      <c r="AE96" s="400">
        <v>0.86</v>
      </c>
      <c r="AF96" s="400">
        <v>0.73</v>
      </c>
      <c r="AG96" s="400">
        <v>1</v>
      </c>
      <c r="AH96" s="400">
        <v>1.1100000000000001</v>
      </c>
      <c r="AI96" s="400">
        <v>0.61</v>
      </c>
      <c r="AJ96" s="400">
        <v>2.6</v>
      </c>
      <c r="AK96" s="400">
        <v>4.1500000000000004</v>
      </c>
      <c r="AL96" s="400">
        <v>4.76</v>
      </c>
      <c r="AM96" s="400">
        <v>5.04</v>
      </c>
      <c r="AN96" s="401">
        <v>4.79</v>
      </c>
      <c r="AO96" s="393"/>
      <c r="AP96" s="398">
        <v>3</v>
      </c>
      <c r="AQ96" s="399" t="s">
        <v>399</v>
      </c>
      <c r="AR96" s="400">
        <v>1.1200000000000001</v>
      </c>
      <c r="AS96" s="400">
        <v>0.89</v>
      </c>
      <c r="AT96" s="400">
        <v>0.78</v>
      </c>
      <c r="AU96" s="400">
        <v>1.05</v>
      </c>
      <c r="AV96" s="400" t="s">
        <v>399</v>
      </c>
      <c r="AW96" s="400" t="s">
        <v>399</v>
      </c>
      <c r="AX96" s="400" t="s">
        <v>399</v>
      </c>
      <c r="AY96" s="400" t="s">
        <v>399</v>
      </c>
      <c r="AZ96" s="400" t="s">
        <v>399</v>
      </c>
      <c r="BA96" s="400" t="s">
        <v>399</v>
      </c>
      <c r="BB96" s="401" t="s">
        <v>399</v>
      </c>
      <c r="BC96" s="201"/>
      <c r="BD96" s="201"/>
      <c r="BE96" s="201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</row>
    <row r="97" spans="1:69" ht="16.7" customHeight="1">
      <c r="A97" s="402">
        <v>2</v>
      </c>
      <c r="B97" s="403"/>
      <c r="C97" s="404"/>
      <c r="D97" s="404"/>
      <c r="E97" s="404"/>
      <c r="F97" s="404">
        <v>0.71625000000000005</v>
      </c>
      <c r="G97" s="404">
        <v>0.72750000000000004</v>
      </c>
      <c r="H97" s="404">
        <v>0.59397041666666694</v>
      </c>
      <c r="I97" s="404">
        <v>0.89237875</v>
      </c>
      <c r="J97" s="404">
        <v>0.78249458333333299</v>
      </c>
      <c r="K97" s="404">
        <v>0.82284958333333302</v>
      </c>
      <c r="L97" s="404">
        <v>0.7373575</v>
      </c>
      <c r="M97" s="405">
        <v>0.75</v>
      </c>
      <c r="N97" s="393"/>
      <c r="O97" s="402">
        <v>2</v>
      </c>
      <c r="P97" s="403">
        <v>0.67791666666666694</v>
      </c>
      <c r="Q97" s="404">
        <v>0.79500000000000004</v>
      </c>
      <c r="R97" s="404">
        <v>0.74208333333333298</v>
      </c>
      <c r="S97" s="404">
        <v>0.66166666666666696</v>
      </c>
      <c r="T97" s="404">
        <v>0.74416666666666698</v>
      </c>
      <c r="U97" s="404">
        <v>0.76791666666666702</v>
      </c>
      <c r="V97" s="404">
        <v>0.61128666666666698</v>
      </c>
      <c r="W97" s="404">
        <v>0.96096833333333398</v>
      </c>
      <c r="X97" s="404">
        <v>0.82360333333333402</v>
      </c>
      <c r="Y97" s="404">
        <v>0.853637916666667</v>
      </c>
      <c r="Z97" s="404">
        <v>0.77057833333333303</v>
      </c>
      <c r="AA97" s="405">
        <v>0.78</v>
      </c>
      <c r="AB97" s="402">
        <v>6</v>
      </c>
      <c r="AC97" s="412">
        <v>4.3600000000000003</v>
      </c>
      <c r="AD97" s="404">
        <v>1.1399999999999999</v>
      </c>
      <c r="AE97" s="404">
        <v>0.88</v>
      </c>
      <c r="AF97" s="404">
        <v>0.77</v>
      </c>
      <c r="AG97" s="404">
        <v>1.06</v>
      </c>
      <c r="AH97" s="404">
        <v>1.23</v>
      </c>
      <c r="AI97" s="404">
        <v>0.63</v>
      </c>
      <c r="AJ97" s="404">
        <v>2.93</v>
      </c>
      <c r="AK97" s="404">
        <v>4.25</v>
      </c>
      <c r="AL97" s="404">
        <v>4.83</v>
      </c>
      <c r="AM97" s="404">
        <v>5</v>
      </c>
      <c r="AN97" s="405">
        <v>4.76</v>
      </c>
      <c r="AO97" s="393"/>
      <c r="AP97" s="402">
        <v>6</v>
      </c>
      <c r="AQ97" s="403" t="s">
        <v>399</v>
      </c>
      <c r="AR97" s="404" t="s">
        <v>399</v>
      </c>
      <c r="AS97" s="404">
        <v>0.89</v>
      </c>
      <c r="AT97" s="404">
        <v>0.83</v>
      </c>
      <c r="AU97" s="404">
        <v>1.0900000000000001</v>
      </c>
      <c r="AV97" s="404" t="s">
        <v>399</v>
      </c>
      <c r="AW97" s="404" t="s">
        <v>399</v>
      </c>
      <c r="AX97" s="404" t="s">
        <v>399</v>
      </c>
      <c r="AY97" s="404" t="s">
        <v>399</v>
      </c>
      <c r="AZ97" s="404" t="s">
        <v>399</v>
      </c>
      <c r="BA97" s="404" t="s">
        <v>399</v>
      </c>
      <c r="BB97" s="405" t="s">
        <v>399</v>
      </c>
      <c r="BC97" s="201"/>
      <c r="BD97" s="201"/>
      <c r="BE97" s="201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1:69" ht="16.7" customHeight="1">
      <c r="A98" s="402">
        <v>3</v>
      </c>
      <c r="B98" s="403">
        <v>0.65</v>
      </c>
      <c r="C98" s="404">
        <v>0.84</v>
      </c>
      <c r="D98" s="404">
        <v>0.69</v>
      </c>
      <c r="E98" s="404">
        <v>0.64</v>
      </c>
      <c r="F98" s="404">
        <v>0.71958333333333302</v>
      </c>
      <c r="G98" s="404">
        <v>0.73</v>
      </c>
      <c r="H98" s="404">
        <v>0.60292166666666702</v>
      </c>
      <c r="I98" s="404">
        <v>0.90196624999999997</v>
      </c>
      <c r="J98" s="404">
        <v>0.78823666666666703</v>
      </c>
      <c r="K98" s="404">
        <v>0.82322208333333302</v>
      </c>
      <c r="L98" s="404">
        <v>0.73265583333333295</v>
      </c>
      <c r="M98" s="405">
        <v>0.75666666666666704</v>
      </c>
      <c r="N98" s="393"/>
      <c r="O98" s="402">
        <v>3</v>
      </c>
      <c r="P98" s="403">
        <v>0.68</v>
      </c>
      <c r="Q98" s="404">
        <v>0.8</v>
      </c>
      <c r="R98" s="404">
        <v>0.74666666666666703</v>
      </c>
      <c r="S98" s="404">
        <v>0.66041666666666698</v>
      </c>
      <c r="T98" s="404">
        <v>0.74708333333333299</v>
      </c>
      <c r="U98" s="404">
        <v>0.77</v>
      </c>
      <c r="V98" s="404">
        <v>0.62377208333333301</v>
      </c>
      <c r="W98" s="404">
        <v>0.97225583333333399</v>
      </c>
      <c r="X98" s="404">
        <v>0.83123166666666704</v>
      </c>
      <c r="Y98" s="404">
        <v>0.85340166666666695</v>
      </c>
      <c r="Z98" s="404">
        <v>0.76673041666666697</v>
      </c>
      <c r="AA98" s="405">
        <v>0.78625</v>
      </c>
      <c r="AB98" s="402">
        <v>9</v>
      </c>
      <c r="AC98" s="412">
        <v>1.24</v>
      </c>
      <c r="AD98" s="404">
        <v>1.19</v>
      </c>
      <c r="AE98" s="404">
        <v>0.9</v>
      </c>
      <c r="AF98" s="404">
        <v>0.81</v>
      </c>
      <c r="AG98" s="404">
        <v>1.1000000000000001</v>
      </c>
      <c r="AH98" s="404">
        <v>1.36</v>
      </c>
      <c r="AI98" s="404">
        <v>0.85</v>
      </c>
      <c r="AJ98" s="404">
        <v>3.17</v>
      </c>
      <c r="AK98" s="404">
        <v>4.3099999999999996</v>
      </c>
      <c r="AL98" s="404">
        <v>4.8899999999999997</v>
      </c>
      <c r="AM98" s="404">
        <v>5.0199999999999996</v>
      </c>
      <c r="AN98" s="405">
        <v>4.7300000000000004</v>
      </c>
      <c r="AO98" s="393"/>
      <c r="AP98" s="402">
        <v>9</v>
      </c>
      <c r="AQ98" s="403">
        <v>0.74</v>
      </c>
      <c r="AR98" s="404" t="s">
        <v>399</v>
      </c>
      <c r="AS98" s="404">
        <v>0.9</v>
      </c>
      <c r="AT98" s="404">
        <v>0.82</v>
      </c>
      <c r="AU98" s="404">
        <v>1.1000000000000001</v>
      </c>
      <c r="AV98" s="404" t="s">
        <v>399</v>
      </c>
      <c r="AW98" s="404" t="s">
        <v>399</v>
      </c>
      <c r="AX98" s="404" t="s">
        <v>399</v>
      </c>
      <c r="AY98" s="404" t="s">
        <v>399</v>
      </c>
      <c r="AZ98" s="404" t="s">
        <v>399</v>
      </c>
      <c r="BA98" s="404" t="s">
        <v>399</v>
      </c>
      <c r="BB98" s="405" t="s">
        <v>399</v>
      </c>
      <c r="BC98" s="201"/>
      <c r="BD98" s="201"/>
      <c r="BE98" s="201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</row>
    <row r="99" spans="1:69" ht="16.7" customHeight="1">
      <c r="A99" s="402">
        <v>4</v>
      </c>
      <c r="B99" s="403"/>
      <c r="C99" s="404"/>
      <c r="D99" s="404"/>
      <c r="E99" s="404"/>
      <c r="F99" s="404">
        <v>0.71875</v>
      </c>
      <c r="G99" s="404">
        <v>0.73499999999999999</v>
      </c>
      <c r="H99" s="404">
        <v>0.61007458333333298</v>
      </c>
      <c r="I99" s="404">
        <v>0.91105749999999996</v>
      </c>
      <c r="J99" s="404">
        <v>0.79329333333333296</v>
      </c>
      <c r="K99" s="404">
        <v>0.82544458333333304</v>
      </c>
      <c r="L99" s="404">
        <v>0.73431999999999997</v>
      </c>
      <c r="M99" s="405">
        <v>0.757083333333333</v>
      </c>
      <c r="N99" s="393"/>
      <c r="O99" s="402">
        <v>4</v>
      </c>
      <c r="P99" s="403">
        <v>0.68</v>
      </c>
      <c r="Q99" s="404">
        <v>0.80374999999999996</v>
      </c>
      <c r="R99" s="404">
        <v>0.75</v>
      </c>
      <c r="S99" s="404">
        <v>0.67125000000000001</v>
      </c>
      <c r="T99" s="404">
        <v>0.75</v>
      </c>
      <c r="U99" s="404">
        <v>0.78041666666666698</v>
      </c>
      <c r="V99" s="404">
        <v>0.63723291666666704</v>
      </c>
      <c r="W99" s="404">
        <v>0.98267833333333299</v>
      </c>
      <c r="X99" s="404">
        <v>0.83906000000000003</v>
      </c>
      <c r="Y99" s="404">
        <v>0.85678458333333396</v>
      </c>
      <c r="Z99" s="404">
        <v>0.76939583333333295</v>
      </c>
      <c r="AA99" s="405">
        <v>0.79</v>
      </c>
      <c r="AB99" s="402">
        <v>12</v>
      </c>
      <c r="AC99" s="403">
        <v>0.55000000000000004</v>
      </c>
      <c r="AD99" s="404">
        <v>1.26</v>
      </c>
      <c r="AE99" s="404">
        <v>0.87</v>
      </c>
      <c r="AF99" s="404">
        <v>0.82</v>
      </c>
      <c r="AG99" s="404">
        <v>1.1399999999999999</v>
      </c>
      <c r="AH99" s="404">
        <v>1.44</v>
      </c>
      <c r="AI99" s="404">
        <v>0.99</v>
      </c>
      <c r="AJ99" s="404">
        <v>3.38</v>
      </c>
      <c r="AK99" s="404">
        <v>4.38</v>
      </c>
      <c r="AL99" s="404">
        <v>4.95</v>
      </c>
      <c r="AM99" s="404">
        <v>5</v>
      </c>
      <c r="AN99" s="405">
        <v>4.7</v>
      </c>
      <c r="AO99" s="393"/>
      <c r="AP99" s="402">
        <v>12</v>
      </c>
      <c r="AQ99" s="403">
        <v>0.56000000000000005</v>
      </c>
      <c r="AR99" s="404" t="s">
        <v>399</v>
      </c>
      <c r="AS99" s="404">
        <v>0.8</v>
      </c>
      <c r="AT99" s="404">
        <v>0.83</v>
      </c>
      <c r="AU99" s="404">
        <v>1.1000000000000001</v>
      </c>
      <c r="AV99" s="404" t="s">
        <v>399</v>
      </c>
      <c r="AW99" s="404" t="s">
        <v>399</v>
      </c>
      <c r="AX99" s="404" t="s">
        <v>399</v>
      </c>
      <c r="AY99" s="404" t="s">
        <v>399</v>
      </c>
      <c r="AZ99" s="404" t="s">
        <v>399</v>
      </c>
      <c r="BA99" s="404" t="s">
        <v>399</v>
      </c>
      <c r="BB99" s="405" t="s">
        <v>399</v>
      </c>
      <c r="BC99" s="201"/>
      <c r="BD99" s="201"/>
      <c r="BE99" s="201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</row>
    <row r="100" spans="1:69" ht="16.7" customHeight="1">
      <c r="A100" s="402">
        <v>5</v>
      </c>
      <c r="B100" s="403"/>
      <c r="C100" s="404"/>
      <c r="D100" s="404"/>
      <c r="E100" s="404"/>
      <c r="F100" s="404">
        <v>0.72</v>
      </c>
      <c r="G100" s="404">
        <v>0.742916666666667</v>
      </c>
      <c r="H100" s="404">
        <v>0.62033083333333305</v>
      </c>
      <c r="I100" s="404">
        <v>0.92015083333333303</v>
      </c>
      <c r="J100" s="404">
        <v>0.79529291666666702</v>
      </c>
      <c r="K100" s="404">
        <v>0.82808499999999996</v>
      </c>
      <c r="L100" s="404">
        <v>0.74208333333333298</v>
      </c>
      <c r="M100" s="405">
        <v>0.755</v>
      </c>
      <c r="N100" s="393"/>
      <c r="O100" s="402">
        <v>5</v>
      </c>
      <c r="P100" s="403">
        <v>0.68708333333333305</v>
      </c>
      <c r="Q100" s="404">
        <v>0.8</v>
      </c>
      <c r="R100" s="404">
        <v>0.75</v>
      </c>
      <c r="S100" s="404">
        <v>0.67583333333333295</v>
      </c>
      <c r="T100" s="404">
        <v>0.75</v>
      </c>
      <c r="U100" s="404">
        <v>0.79166666666666696</v>
      </c>
      <c r="V100" s="404">
        <v>0.64973375</v>
      </c>
      <c r="W100" s="404">
        <v>0.99217166666666701</v>
      </c>
      <c r="X100" s="404">
        <v>0.84205291666666604</v>
      </c>
      <c r="Y100" s="404">
        <v>0.85800791666666698</v>
      </c>
      <c r="Z100" s="404">
        <v>0.77541666666666698</v>
      </c>
      <c r="AA100" s="405">
        <v>0.78583333333333305</v>
      </c>
      <c r="AB100" s="402">
        <v>15</v>
      </c>
      <c r="AC100" s="403">
        <v>0.64</v>
      </c>
      <c r="AD100" s="404">
        <v>1.31</v>
      </c>
      <c r="AE100" s="404">
        <v>0.82</v>
      </c>
      <c r="AF100" s="404">
        <v>0.83</v>
      </c>
      <c r="AG100" s="404">
        <v>1</v>
      </c>
      <c r="AH100" s="404">
        <v>0.79</v>
      </c>
      <c r="AI100" s="404">
        <v>1.1399999999999999</v>
      </c>
      <c r="AJ100" s="404">
        <v>3.64</v>
      </c>
      <c r="AK100" s="404">
        <v>4.4400000000000004</v>
      </c>
      <c r="AL100" s="404">
        <v>5</v>
      </c>
      <c r="AM100" s="404">
        <v>4.9800000000000004</v>
      </c>
      <c r="AN100" s="405">
        <v>4.6900000000000004</v>
      </c>
      <c r="AO100" s="393"/>
      <c r="AP100" s="402">
        <v>15</v>
      </c>
      <c r="AQ100" s="403">
        <v>0.71</v>
      </c>
      <c r="AR100" s="404" t="s">
        <v>399</v>
      </c>
      <c r="AS100" s="404">
        <v>0.74</v>
      </c>
      <c r="AT100" s="404">
        <v>0.85</v>
      </c>
      <c r="AU100" s="404">
        <v>0.95</v>
      </c>
      <c r="AV100" s="404">
        <v>0.81</v>
      </c>
      <c r="AW100" s="404" t="s">
        <v>399</v>
      </c>
      <c r="AX100" s="404" t="s">
        <v>399</v>
      </c>
      <c r="AY100" s="404" t="s">
        <v>399</v>
      </c>
      <c r="AZ100" s="404" t="s">
        <v>399</v>
      </c>
      <c r="BA100" s="404" t="s">
        <v>399</v>
      </c>
      <c r="BB100" s="405" t="s">
        <v>399</v>
      </c>
      <c r="BC100" s="201"/>
      <c r="BD100" s="201"/>
      <c r="BE100" s="201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1:69" ht="16.7" customHeight="1">
      <c r="A101" s="402">
        <v>6</v>
      </c>
      <c r="B101" s="403">
        <v>0.64</v>
      </c>
      <c r="C101" s="404">
        <v>0.75</v>
      </c>
      <c r="D101" s="404">
        <v>0.71</v>
      </c>
      <c r="E101" s="404">
        <v>0.64</v>
      </c>
      <c r="F101" s="404">
        <v>0.72458333333333302</v>
      </c>
      <c r="G101" s="404">
        <v>0.74708333333333299</v>
      </c>
      <c r="H101" s="404">
        <v>0.63225791666666598</v>
      </c>
      <c r="I101" s="404">
        <v>0.92993208333333299</v>
      </c>
      <c r="J101" s="404">
        <v>0.79842000000000002</v>
      </c>
      <c r="K101" s="404">
        <v>0.83240875000000003</v>
      </c>
      <c r="L101" s="404">
        <v>0.74250000000000005</v>
      </c>
      <c r="M101" s="405">
        <v>0.74124999999999996</v>
      </c>
      <c r="N101" s="393"/>
      <c r="O101" s="402">
        <v>6</v>
      </c>
      <c r="P101" s="403">
        <v>0.68541666666666601</v>
      </c>
      <c r="Q101" s="404">
        <v>0.79916666666666702</v>
      </c>
      <c r="R101" s="404">
        <v>0.75</v>
      </c>
      <c r="S101" s="404">
        <v>0.67333333333333301</v>
      </c>
      <c r="T101" s="404">
        <v>0.75666666666666704</v>
      </c>
      <c r="U101" s="404">
        <v>0.79374999999999996</v>
      </c>
      <c r="V101" s="404">
        <v>0.66573833333333299</v>
      </c>
      <c r="W101" s="404">
        <v>1.0028216666666701</v>
      </c>
      <c r="X101" s="404">
        <v>0.84444249999999998</v>
      </c>
      <c r="Y101" s="404">
        <v>0.86221625000000002</v>
      </c>
      <c r="Z101" s="404">
        <v>0.78</v>
      </c>
      <c r="AA101" s="405">
        <v>0.77249999999999996</v>
      </c>
      <c r="AB101" s="402">
        <v>18</v>
      </c>
      <c r="AC101" s="412">
        <v>0.72</v>
      </c>
      <c r="AD101" s="404">
        <v>1.31</v>
      </c>
      <c r="AE101" s="404">
        <v>0.79</v>
      </c>
      <c r="AF101" s="404">
        <v>0.86</v>
      </c>
      <c r="AG101" s="404">
        <v>0.84</v>
      </c>
      <c r="AH101" s="404">
        <v>0.79</v>
      </c>
      <c r="AI101" s="404">
        <v>1.3</v>
      </c>
      <c r="AJ101" s="404">
        <v>3.75</v>
      </c>
      <c r="AK101" s="404">
        <v>4.51</v>
      </c>
      <c r="AL101" s="404">
        <v>5.07</v>
      </c>
      <c r="AM101" s="404">
        <v>4.9400000000000004</v>
      </c>
      <c r="AN101" s="405">
        <v>4.6100000000000003</v>
      </c>
      <c r="AO101" s="393"/>
      <c r="AP101" s="402">
        <v>18</v>
      </c>
      <c r="AQ101" s="403">
        <v>0.81</v>
      </c>
      <c r="AR101" s="404">
        <v>1.1100000000000001</v>
      </c>
      <c r="AS101" s="404">
        <v>0.78</v>
      </c>
      <c r="AT101" s="404">
        <v>0.88</v>
      </c>
      <c r="AU101" s="404">
        <v>0.8</v>
      </c>
      <c r="AV101" s="404">
        <v>0.77</v>
      </c>
      <c r="AW101" s="404" t="s">
        <v>399</v>
      </c>
      <c r="AX101" s="404" t="s">
        <v>399</v>
      </c>
      <c r="AY101" s="404" t="s">
        <v>399</v>
      </c>
      <c r="AZ101" s="404" t="s">
        <v>399</v>
      </c>
      <c r="BA101" s="404" t="s">
        <v>399</v>
      </c>
      <c r="BB101" s="405" t="s">
        <v>399</v>
      </c>
      <c r="BC101" s="201"/>
      <c r="BD101" s="201"/>
      <c r="BE101" s="201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1:69" ht="16.7" customHeight="1">
      <c r="A102" s="402">
        <v>7</v>
      </c>
      <c r="B102" s="403"/>
      <c r="C102" s="404"/>
      <c r="D102" s="404"/>
      <c r="E102" s="404"/>
      <c r="F102" s="404">
        <v>0.72666666666666702</v>
      </c>
      <c r="G102" s="404">
        <v>0.72124999999999995</v>
      </c>
      <c r="H102" s="404">
        <v>0.64552750000000003</v>
      </c>
      <c r="I102" s="404">
        <v>0.93981916666666698</v>
      </c>
      <c r="J102" s="404">
        <v>0.80447374999999999</v>
      </c>
      <c r="K102" s="404">
        <v>0.830345</v>
      </c>
      <c r="L102" s="404">
        <v>0.74</v>
      </c>
      <c r="M102" s="405">
        <v>0.74041666666666694</v>
      </c>
      <c r="N102" s="393"/>
      <c r="O102" s="402">
        <v>7</v>
      </c>
      <c r="P102" s="403">
        <v>0.68291666666666695</v>
      </c>
      <c r="Q102" s="404">
        <v>0.80500000000000005</v>
      </c>
      <c r="R102" s="404">
        <v>0.75</v>
      </c>
      <c r="S102" s="404">
        <v>0.67249999999999999</v>
      </c>
      <c r="T102" s="404">
        <v>0.76</v>
      </c>
      <c r="U102" s="404">
        <v>0.77</v>
      </c>
      <c r="V102" s="404">
        <v>0.68303499999999995</v>
      </c>
      <c r="W102" s="404">
        <v>1.0156000000000001</v>
      </c>
      <c r="X102" s="404">
        <v>0.85021875000000002</v>
      </c>
      <c r="Y102" s="404">
        <v>0.86160583333333296</v>
      </c>
      <c r="Z102" s="404">
        <v>0.77291666666666703</v>
      </c>
      <c r="AA102" s="405">
        <v>0.77</v>
      </c>
      <c r="AB102" s="402">
        <v>21</v>
      </c>
      <c r="AC102" s="403">
        <v>0.8</v>
      </c>
      <c r="AD102" s="404">
        <v>1.02</v>
      </c>
      <c r="AE102" s="404">
        <v>0.81</v>
      </c>
      <c r="AF102" s="404">
        <v>0.87</v>
      </c>
      <c r="AG102" s="404">
        <v>0.87</v>
      </c>
      <c r="AH102" s="404">
        <v>0.77</v>
      </c>
      <c r="AI102" s="404">
        <v>1.46</v>
      </c>
      <c r="AJ102" s="404">
        <v>3.88</v>
      </c>
      <c r="AK102" s="404">
        <v>4.5599999999999996</v>
      </c>
      <c r="AL102" s="404">
        <v>5.14</v>
      </c>
      <c r="AM102" s="404">
        <v>4.9000000000000004</v>
      </c>
      <c r="AN102" s="405">
        <v>4.5199999999999996</v>
      </c>
      <c r="AO102" s="393"/>
      <c r="AP102" s="402">
        <v>21</v>
      </c>
      <c r="AQ102" s="403">
        <v>0.87</v>
      </c>
      <c r="AR102" s="404">
        <v>0.98</v>
      </c>
      <c r="AS102" s="404">
        <v>0.84</v>
      </c>
      <c r="AT102" s="404">
        <v>0.9</v>
      </c>
      <c r="AU102" s="404">
        <v>0.89</v>
      </c>
      <c r="AV102" s="404">
        <v>0.75</v>
      </c>
      <c r="AW102" s="404" t="s">
        <v>399</v>
      </c>
      <c r="AX102" s="404" t="s">
        <v>399</v>
      </c>
      <c r="AY102" s="404" t="s">
        <v>399</v>
      </c>
      <c r="AZ102" s="404" t="s">
        <v>399</v>
      </c>
      <c r="BA102" s="404" t="s">
        <v>399</v>
      </c>
      <c r="BB102" s="405" t="s">
        <v>399</v>
      </c>
      <c r="BC102" s="201"/>
      <c r="BD102" s="201"/>
      <c r="BE102" s="201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1:69" ht="16.7" customHeight="1">
      <c r="A103" s="402">
        <v>8</v>
      </c>
      <c r="B103" s="403"/>
      <c r="C103" s="404"/>
      <c r="D103" s="404"/>
      <c r="E103" s="404"/>
      <c r="F103" s="404">
        <v>0.72124999999999995</v>
      </c>
      <c r="G103" s="404">
        <v>0.72</v>
      </c>
      <c r="H103" s="404">
        <v>0.65526958333333296</v>
      </c>
      <c r="I103" s="404">
        <v>0.94841958333333298</v>
      </c>
      <c r="J103" s="404">
        <v>0.80919375000000004</v>
      </c>
      <c r="K103" s="404">
        <v>0.82423166666666703</v>
      </c>
      <c r="L103" s="404">
        <v>0.74083333333333301</v>
      </c>
      <c r="M103" s="405">
        <v>0.73124999999999996</v>
      </c>
      <c r="N103" s="393"/>
      <c r="O103" s="402">
        <v>8</v>
      </c>
      <c r="P103" s="403">
        <v>0.64791666666666703</v>
      </c>
      <c r="Q103" s="404">
        <v>0.805416666666667</v>
      </c>
      <c r="R103" s="404">
        <v>0.74666666666666703</v>
      </c>
      <c r="S103" s="404">
        <v>0.65874999999999995</v>
      </c>
      <c r="T103" s="404">
        <v>0.75833333333333297</v>
      </c>
      <c r="U103" s="404">
        <v>0.769166666666667</v>
      </c>
      <c r="V103" s="404">
        <v>0.69660583333333304</v>
      </c>
      <c r="W103" s="404">
        <v>1.02572791666667</v>
      </c>
      <c r="X103" s="404">
        <v>0.85504124999999997</v>
      </c>
      <c r="Y103" s="404">
        <v>0.85558250000000002</v>
      </c>
      <c r="Z103" s="404">
        <v>0.77458333333333296</v>
      </c>
      <c r="AA103" s="405">
        <v>0.76124999999999998</v>
      </c>
      <c r="AB103" s="402">
        <v>24</v>
      </c>
      <c r="AC103" s="412">
        <v>0.86</v>
      </c>
      <c r="AD103" s="404">
        <v>0.95</v>
      </c>
      <c r="AE103" s="404">
        <v>0.69</v>
      </c>
      <c r="AF103" s="404">
        <v>0.9</v>
      </c>
      <c r="AG103" s="404">
        <v>0.86</v>
      </c>
      <c r="AH103" s="404">
        <v>0.71</v>
      </c>
      <c r="AI103" s="404">
        <v>1.63</v>
      </c>
      <c r="AJ103" s="404">
        <v>3.96</v>
      </c>
      <c r="AK103" s="404">
        <v>4.6100000000000003</v>
      </c>
      <c r="AL103" s="404">
        <v>5.23</v>
      </c>
      <c r="AM103" s="404">
        <v>4.8600000000000003</v>
      </c>
      <c r="AN103" s="405">
        <v>4.41</v>
      </c>
      <c r="AO103" s="393"/>
      <c r="AP103" s="402">
        <v>24</v>
      </c>
      <c r="AQ103" s="403">
        <v>0.93</v>
      </c>
      <c r="AR103" s="404">
        <v>0.82</v>
      </c>
      <c r="AS103" s="404">
        <v>0.54</v>
      </c>
      <c r="AT103" s="404">
        <v>0.95</v>
      </c>
      <c r="AU103" s="404">
        <v>0.84</v>
      </c>
      <c r="AV103" s="404">
        <v>0.7</v>
      </c>
      <c r="AW103" s="404" t="s">
        <v>399</v>
      </c>
      <c r="AX103" s="404" t="s">
        <v>399</v>
      </c>
      <c r="AY103" s="404" t="s">
        <v>399</v>
      </c>
      <c r="AZ103" s="404" t="s">
        <v>399</v>
      </c>
      <c r="BA103" s="404" t="s">
        <v>399</v>
      </c>
      <c r="BB103" s="405" t="s">
        <v>399</v>
      </c>
      <c r="BC103" s="201"/>
      <c r="BD103" s="201"/>
      <c r="BE103" s="201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1:69" ht="16.7" customHeight="1">
      <c r="A104" s="402">
        <v>9</v>
      </c>
      <c r="B104" s="403">
        <v>0.61</v>
      </c>
      <c r="C104" s="404">
        <v>0.75</v>
      </c>
      <c r="D104" s="404">
        <v>0.7</v>
      </c>
      <c r="E104" s="404">
        <v>0.64</v>
      </c>
      <c r="F104" s="404">
        <v>0.72</v>
      </c>
      <c r="G104" s="404">
        <v>0.71583333333333299</v>
      </c>
      <c r="H104" s="404">
        <v>0.66610541666666701</v>
      </c>
      <c r="I104" s="404">
        <v>0.95466625000000005</v>
      </c>
      <c r="J104" s="404">
        <v>0.81003291666666699</v>
      </c>
      <c r="K104" s="404">
        <v>0.82298708333333304</v>
      </c>
      <c r="L104" s="404">
        <v>0.74666666666666703</v>
      </c>
      <c r="M104" s="405">
        <v>0.73708333333333298</v>
      </c>
      <c r="N104" s="393"/>
      <c r="O104" s="402">
        <v>9</v>
      </c>
      <c r="P104" s="403">
        <v>0.63916666666666699</v>
      </c>
      <c r="Q104" s="404">
        <v>0.81</v>
      </c>
      <c r="R104" s="404">
        <v>0.742916666666667</v>
      </c>
      <c r="S104" s="404">
        <v>0.65833333333333399</v>
      </c>
      <c r="T104" s="404">
        <v>0.75458333333333305</v>
      </c>
      <c r="U104" s="404">
        <v>0.75791666666666702</v>
      </c>
      <c r="V104" s="404">
        <v>0.71124500000000002</v>
      </c>
      <c r="W104" s="404">
        <v>1.0348633333333299</v>
      </c>
      <c r="X104" s="404">
        <v>0.85546666666666704</v>
      </c>
      <c r="Y104" s="404">
        <v>0.85463333333333402</v>
      </c>
      <c r="Z104" s="404">
        <v>0.78</v>
      </c>
      <c r="AA104" s="405">
        <v>0.76</v>
      </c>
      <c r="AB104" s="402" t="s">
        <v>495</v>
      </c>
      <c r="AC104" s="412">
        <v>0.91</v>
      </c>
      <c r="AD104" s="404">
        <v>0.95</v>
      </c>
      <c r="AE104" s="404">
        <v>0.64</v>
      </c>
      <c r="AF104" s="404">
        <v>0.93</v>
      </c>
      <c r="AG104" s="404">
        <v>0.92</v>
      </c>
      <c r="AH104" s="404">
        <v>0.77</v>
      </c>
      <c r="AI104" s="404">
        <v>1.89</v>
      </c>
      <c r="AJ104" s="404">
        <v>4.03</v>
      </c>
      <c r="AK104" s="404">
        <v>4.67</v>
      </c>
      <c r="AL104" s="404">
        <v>5.16</v>
      </c>
      <c r="AM104" s="404">
        <v>4.83</v>
      </c>
      <c r="AN104" s="405">
        <v>4.3499999999999996</v>
      </c>
      <c r="AO104" s="393"/>
      <c r="AP104" s="402" t="s">
        <v>495</v>
      </c>
      <c r="AQ104" s="403">
        <v>0.97</v>
      </c>
      <c r="AR104" s="404">
        <v>0.85</v>
      </c>
      <c r="AS104" s="404">
        <v>0.67</v>
      </c>
      <c r="AT104" s="404">
        <v>0.96</v>
      </c>
      <c r="AU104" s="404">
        <v>0.94</v>
      </c>
      <c r="AV104" s="404">
        <v>0.72</v>
      </c>
      <c r="AW104" s="404" t="s">
        <v>399</v>
      </c>
      <c r="AX104" s="404" t="s">
        <v>399</v>
      </c>
      <c r="AY104" s="404" t="s">
        <v>399</v>
      </c>
      <c r="AZ104" s="404" t="s">
        <v>399</v>
      </c>
      <c r="BA104" s="404" t="s">
        <v>399</v>
      </c>
      <c r="BB104" s="405" t="s">
        <v>399</v>
      </c>
      <c r="BC104" s="201"/>
      <c r="BD104" s="201"/>
      <c r="BE104" s="201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1:69" ht="16.7" customHeight="1">
      <c r="A105" s="402">
        <v>10</v>
      </c>
      <c r="B105" s="403"/>
      <c r="C105" s="404"/>
      <c r="D105" s="404"/>
      <c r="E105" s="404"/>
      <c r="F105" s="404">
        <v>0.70958333333333401</v>
      </c>
      <c r="G105" s="404">
        <v>0.68458333333333299</v>
      </c>
      <c r="H105" s="404">
        <v>0.67911250000000001</v>
      </c>
      <c r="I105" s="404">
        <v>0.95982958333333301</v>
      </c>
      <c r="J105" s="404">
        <v>0.81102291666666704</v>
      </c>
      <c r="K105" s="404">
        <v>0.817685</v>
      </c>
      <c r="L105" s="404">
        <v>0.74166666666666703</v>
      </c>
      <c r="M105" s="405">
        <v>0.72750000000000004</v>
      </c>
      <c r="N105" s="393"/>
      <c r="O105" s="402">
        <v>10</v>
      </c>
      <c r="P105" s="403">
        <v>0.61083333333333301</v>
      </c>
      <c r="Q105" s="404">
        <v>0.81</v>
      </c>
      <c r="R105" s="404">
        <v>0.73833333333333295</v>
      </c>
      <c r="S105" s="404">
        <v>0.66958333333333298</v>
      </c>
      <c r="T105" s="404">
        <v>0.74</v>
      </c>
      <c r="U105" s="404">
        <v>0.71125000000000005</v>
      </c>
      <c r="V105" s="404">
        <v>0.72648208333333297</v>
      </c>
      <c r="W105" s="404">
        <v>1.0409595833333301</v>
      </c>
      <c r="X105" s="404">
        <v>0.85370833333333396</v>
      </c>
      <c r="Y105" s="404">
        <v>0.85020833333333401</v>
      </c>
      <c r="Z105" s="404">
        <v>0.77958333333333296</v>
      </c>
      <c r="AA105" s="405">
        <v>0.75249999999999995</v>
      </c>
      <c r="AB105" s="407" t="s">
        <v>496</v>
      </c>
      <c r="AC105" s="408">
        <v>1</v>
      </c>
      <c r="AD105" s="409"/>
      <c r="AE105" s="409">
        <v>0.69</v>
      </c>
      <c r="AF105" s="409">
        <v>0.96</v>
      </c>
      <c r="AG105" s="409">
        <v>1.01</v>
      </c>
      <c r="AH105" s="409">
        <v>0.83</v>
      </c>
      <c r="AI105" s="409">
        <v>2.27</v>
      </c>
      <c r="AJ105" s="409">
        <v>4.12</v>
      </c>
      <c r="AK105" s="409">
        <v>4.72</v>
      </c>
      <c r="AL105" s="409">
        <v>5.09</v>
      </c>
      <c r="AM105" s="409">
        <v>4.8499999999999996</v>
      </c>
      <c r="AN105" s="410">
        <v>4.17</v>
      </c>
      <c r="AO105" s="393"/>
      <c r="AP105" s="407" t="s">
        <v>496</v>
      </c>
      <c r="AQ105" s="408">
        <v>1.0900000000000001</v>
      </c>
      <c r="AR105" s="409"/>
      <c r="AS105" s="409">
        <v>0.74</v>
      </c>
      <c r="AT105" s="409">
        <v>1.01</v>
      </c>
      <c r="AU105" s="409">
        <v>1.03</v>
      </c>
      <c r="AV105" s="409">
        <v>0.82</v>
      </c>
      <c r="AW105" s="409" t="s">
        <v>399</v>
      </c>
      <c r="AX105" s="409" t="s">
        <v>399</v>
      </c>
      <c r="AY105" s="409" t="s">
        <v>399</v>
      </c>
      <c r="AZ105" s="409" t="s">
        <v>399</v>
      </c>
      <c r="BA105" s="409" t="s">
        <v>399</v>
      </c>
      <c r="BB105" s="410" t="s">
        <v>399</v>
      </c>
      <c r="BC105" s="201"/>
      <c r="BD105" s="201"/>
      <c r="BE105" s="201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1:69" ht="16.7" customHeight="1">
      <c r="A106" s="402">
        <v>11</v>
      </c>
      <c r="B106" s="403"/>
      <c r="C106" s="404"/>
      <c r="D106" s="404"/>
      <c r="E106" s="404"/>
      <c r="F106" s="404">
        <v>0.7</v>
      </c>
      <c r="G106" s="404">
        <v>0.68374999999999997</v>
      </c>
      <c r="H106" s="404">
        <v>0.69107416666666699</v>
      </c>
      <c r="I106" s="404">
        <v>0.96558791666666699</v>
      </c>
      <c r="J106" s="404">
        <v>0.81491958333333303</v>
      </c>
      <c r="K106" s="404">
        <v>0.807475416666667</v>
      </c>
      <c r="L106" s="404">
        <v>0.74</v>
      </c>
      <c r="M106" s="405">
        <v>0.72</v>
      </c>
      <c r="N106" s="393"/>
      <c r="O106" s="402">
        <v>11</v>
      </c>
      <c r="P106" s="403">
        <v>0.60541666666666605</v>
      </c>
      <c r="Q106" s="404">
        <v>0.81</v>
      </c>
      <c r="R106" s="404">
        <v>0.73208333333333397</v>
      </c>
      <c r="S106" s="404">
        <v>0.67291666666666705</v>
      </c>
      <c r="T106" s="404">
        <v>0.72333333333333405</v>
      </c>
      <c r="U106" s="404">
        <v>0.711666666666667</v>
      </c>
      <c r="V106" s="404">
        <v>0.73942083333333297</v>
      </c>
      <c r="W106" s="404">
        <v>1.04939916666667</v>
      </c>
      <c r="X106" s="404">
        <v>0.85620208333333403</v>
      </c>
      <c r="Y106" s="404">
        <v>0.83716916666666696</v>
      </c>
      <c r="Z106" s="404">
        <v>0.78</v>
      </c>
      <c r="AA106" s="405">
        <v>0.74833333333333396</v>
      </c>
      <c r="AB106" s="430" t="s">
        <v>351</v>
      </c>
      <c r="AC106" s="399">
        <f t="shared" ref="AC106:AN106" si="8">AVERAGE(AC96:AC105)</f>
        <v>1.6290000000000002</v>
      </c>
      <c r="AD106" s="400">
        <f t="shared" si="8"/>
        <v>1.131111111111111</v>
      </c>
      <c r="AE106" s="400">
        <f t="shared" si="8"/>
        <v>0.79499999999999993</v>
      </c>
      <c r="AF106" s="400">
        <f t="shared" si="8"/>
        <v>0.84800000000000009</v>
      </c>
      <c r="AG106" s="400">
        <f t="shared" si="8"/>
        <v>0.98000000000000009</v>
      </c>
      <c r="AH106" s="400">
        <f t="shared" si="8"/>
        <v>0.97999999999999987</v>
      </c>
      <c r="AI106" s="400">
        <f t="shared" si="8"/>
        <v>1.2769999999999999</v>
      </c>
      <c r="AJ106" s="400">
        <f t="shared" si="8"/>
        <v>3.5460000000000003</v>
      </c>
      <c r="AK106" s="400">
        <f t="shared" si="8"/>
        <v>4.46</v>
      </c>
      <c r="AL106" s="400">
        <f t="shared" si="8"/>
        <v>5.0120000000000005</v>
      </c>
      <c r="AM106" s="400">
        <f t="shared" si="8"/>
        <v>4.9420000000000002</v>
      </c>
      <c r="AN106" s="401">
        <f t="shared" si="8"/>
        <v>4.5729999999999995</v>
      </c>
      <c r="AO106" s="393"/>
      <c r="AP106" s="430" t="s">
        <v>351</v>
      </c>
      <c r="AQ106" s="399"/>
      <c r="AR106" s="400"/>
      <c r="AS106" s="400">
        <f>AVERAGE(AS96:AS105)</f>
        <v>0.77900000000000014</v>
      </c>
      <c r="AT106" s="400">
        <f>AVERAGE(AT96:AT105)</f>
        <v>0.88100000000000001</v>
      </c>
      <c r="AU106" s="400">
        <f>AVERAGE(AU96:AU105)</f>
        <v>0.97899999999999987</v>
      </c>
      <c r="AV106" s="400"/>
      <c r="AW106" s="400"/>
      <c r="AX106" s="400"/>
      <c r="AY106" s="400"/>
      <c r="AZ106" s="400"/>
      <c r="BA106" s="400"/>
      <c r="BB106" s="401"/>
      <c r="BC106" s="201"/>
      <c r="BD106" s="201"/>
      <c r="BE106" s="201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1:69" ht="16.7" customHeight="1">
      <c r="A107" s="402">
        <v>12</v>
      </c>
      <c r="B107" s="403">
        <v>0.59</v>
      </c>
      <c r="C107" s="404">
        <v>0.75</v>
      </c>
      <c r="D107" s="404">
        <v>0.7</v>
      </c>
      <c r="E107" s="404">
        <v>0.65</v>
      </c>
      <c r="F107" s="404">
        <v>0.7</v>
      </c>
      <c r="G107" s="404">
        <v>0.67708333333333304</v>
      </c>
      <c r="H107" s="404">
        <v>0.70038833333333295</v>
      </c>
      <c r="I107" s="404">
        <v>0.946430833333333</v>
      </c>
      <c r="J107" s="404">
        <v>0.81602125000000003</v>
      </c>
      <c r="K107" s="404">
        <v>0.80308250000000003</v>
      </c>
      <c r="L107" s="404">
        <v>0.74</v>
      </c>
      <c r="M107" s="405">
        <v>0.71958333333333302</v>
      </c>
      <c r="N107" s="393"/>
      <c r="O107" s="402">
        <v>12</v>
      </c>
      <c r="P107" s="403">
        <v>0.61333333333333395</v>
      </c>
      <c r="Q107" s="404">
        <v>0.80291666666666694</v>
      </c>
      <c r="R107" s="404">
        <v>0.72958333333333403</v>
      </c>
      <c r="S107" s="404">
        <v>0.67</v>
      </c>
      <c r="T107" s="404">
        <v>0.72666666666666702</v>
      </c>
      <c r="U107" s="404">
        <v>0.70916666666666694</v>
      </c>
      <c r="V107" s="404">
        <v>0.75105250000000001</v>
      </c>
      <c r="W107" s="404">
        <v>1.03902458333333</v>
      </c>
      <c r="X107" s="404">
        <v>0.85689041666666699</v>
      </c>
      <c r="Y107" s="404">
        <v>0.83296375</v>
      </c>
      <c r="Z107" s="404">
        <v>0.78</v>
      </c>
      <c r="AA107" s="405">
        <v>0.74083333333333301</v>
      </c>
      <c r="AB107" s="415" t="s">
        <v>352</v>
      </c>
      <c r="AC107" s="412">
        <f t="shared" ref="AC107:AN107" si="9">MIN(AC96:AC105)</f>
        <v>0.55000000000000004</v>
      </c>
      <c r="AD107" s="404">
        <f t="shared" si="9"/>
        <v>0.95</v>
      </c>
      <c r="AE107" s="413">
        <f t="shared" si="9"/>
        <v>0.64</v>
      </c>
      <c r="AF107" s="413">
        <f t="shared" si="9"/>
        <v>0.73</v>
      </c>
      <c r="AG107" s="413">
        <f t="shared" si="9"/>
        <v>0.84</v>
      </c>
      <c r="AH107" s="413">
        <f t="shared" si="9"/>
        <v>0.71</v>
      </c>
      <c r="AI107" s="413">
        <f t="shared" si="9"/>
        <v>0.61</v>
      </c>
      <c r="AJ107" s="404">
        <f t="shared" si="9"/>
        <v>2.6</v>
      </c>
      <c r="AK107" s="413">
        <f t="shared" si="9"/>
        <v>4.1500000000000004</v>
      </c>
      <c r="AL107" s="413">
        <f t="shared" si="9"/>
        <v>4.76</v>
      </c>
      <c r="AM107" s="404">
        <f t="shared" si="9"/>
        <v>4.83</v>
      </c>
      <c r="AN107" s="405">
        <f t="shared" si="9"/>
        <v>4.17</v>
      </c>
      <c r="AO107" s="393"/>
      <c r="AP107" s="415" t="s">
        <v>352</v>
      </c>
      <c r="AQ107" s="412">
        <f>MIN(AQ96:AQ105)</f>
        <v>0.56000000000000005</v>
      </c>
      <c r="AR107" s="404">
        <v>0.82</v>
      </c>
      <c r="AS107" s="404">
        <f>MIN(AS96:AS105)</f>
        <v>0.54</v>
      </c>
      <c r="AT107" s="413">
        <v>0.78</v>
      </c>
      <c r="AU107" s="404">
        <v>0.8</v>
      </c>
      <c r="AV107" s="404">
        <v>0.7</v>
      </c>
      <c r="AW107" s="413" t="s">
        <v>399</v>
      </c>
      <c r="AX107" s="413" t="s">
        <v>399</v>
      </c>
      <c r="AY107" s="413" t="s">
        <v>399</v>
      </c>
      <c r="AZ107" s="413" t="s">
        <v>399</v>
      </c>
      <c r="BA107" s="413" t="s">
        <v>399</v>
      </c>
      <c r="BB107" s="414" t="s">
        <v>399</v>
      </c>
      <c r="BC107" s="201"/>
      <c r="BD107" s="201"/>
      <c r="BE107" s="201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1:69" ht="16.7" customHeight="1">
      <c r="A108" s="402">
        <v>13</v>
      </c>
      <c r="B108" s="403"/>
      <c r="C108" s="404"/>
      <c r="D108" s="404"/>
      <c r="E108" s="404"/>
      <c r="F108" s="404">
        <v>0.68291666666666695</v>
      </c>
      <c r="G108" s="404">
        <v>0.63041666666666596</v>
      </c>
      <c r="H108" s="404">
        <v>0.70895624999999995</v>
      </c>
      <c r="I108" s="404">
        <v>0.93058750000000001</v>
      </c>
      <c r="J108" s="404">
        <v>0.81946541666666595</v>
      </c>
      <c r="K108" s="404">
        <v>0.78861791666666703</v>
      </c>
      <c r="L108" s="404">
        <v>0.74541666666666695</v>
      </c>
      <c r="M108" s="405">
        <v>0.69916666666666605</v>
      </c>
      <c r="N108" s="393"/>
      <c r="O108" s="402">
        <v>13</v>
      </c>
      <c r="P108" s="403">
        <v>0.62541666666666695</v>
      </c>
      <c r="Q108" s="404">
        <v>0.800416666666667</v>
      </c>
      <c r="R108" s="404">
        <v>0.72333333333333305</v>
      </c>
      <c r="S108" s="404">
        <v>0.66541666666666699</v>
      </c>
      <c r="T108" s="404">
        <v>0.69666666666666699</v>
      </c>
      <c r="U108" s="404">
        <v>0.64166666666666705</v>
      </c>
      <c r="V108" s="404">
        <v>0.76225416666666701</v>
      </c>
      <c r="W108" s="404">
        <v>1.0209854166666701</v>
      </c>
      <c r="X108" s="404">
        <v>0.85901375000000002</v>
      </c>
      <c r="Y108" s="404">
        <v>0.81639874999999995</v>
      </c>
      <c r="Z108" s="404">
        <v>0.78</v>
      </c>
      <c r="AA108" s="405">
        <v>0.72541666666666704</v>
      </c>
      <c r="AB108" s="431" t="s">
        <v>353</v>
      </c>
      <c r="AC108" s="416">
        <f t="shared" ref="AC108:AN108" si="10">MAX(AC96:AC105)</f>
        <v>5.21</v>
      </c>
      <c r="AD108" s="417">
        <f t="shared" si="10"/>
        <v>1.31</v>
      </c>
      <c r="AE108" s="409">
        <f t="shared" si="10"/>
        <v>0.9</v>
      </c>
      <c r="AF108" s="417">
        <f t="shared" si="10"/>
        <v>0.96</v>
      </c>
      <c r="AG108" s="417">
        <f t="shared" si="10"/>
        <v>1.1399999999999999</v>
      </c>
      <c r="AH108" s="417">
        <f t="shared" si="10"/>
        <v>1.44</v>
      </c>
      <c r="AI108" s="417">
        <f t="shared" si="10"/>
        <v>2.27</v>
      </c>
      <c r="AJ108" s="417">
        <f t="shared" si="10"/>
        <v>4.12</v>
      </c>
      <c r="AK108" s="417">
        <f t="shared" si="10"/>
        <v>4.72</v>
      </c>
      <c r="AL108" s="417">
        <f t="shared" si="10"/>
        <v>5.23</v>
      </c>
      <c r="AM108" s="409">
        <f t="shared" si="10"/>
        <v>5.04</v>
      </c>
      <c r="AN108" s="418">
        <f t="shared" si="10"/>
        <v>4.79</v>
      </c>
      <c r="AO108" s="393"/>
      <c r="AP108" s="431" t="s">
        <v>353</v>
      </c>
      <c r="AQ108" s="416" t="s">
        <v>399</v>
      </c>
      <c r="AR108" s="417" t="s">
        <v>399</v>
      </c>
      <c r="AS108" s="409">
        <f>MAX(AS96:AS105)</f>
        <v>0.9</v>
      </c>
      <c r="AT108" s="417">
        <v>1.01</v>
      </c>
      <c r="AU108" s="409">
        <v>1.1000000000000001</v>
      </c>
      <c r="AV108" s="417" t="s">
        <v>399</v>
      </c>
      <c r="AW108" s="417" t="s">
        <v>399</v>
      </c>
      <c r="AX108" s="417" t="s">
        <v>399</v>
      </c>
      <c r="AY108" s="417" t="s">
        <v>399</v>
      </c>
      <c r="AZ108" s="417" t="s">
        <v>399</v>
      </c>
      <c r="BA108" s="417" t="s">
        <v>399</v>
      </c>
      <c r="BB108" s="418" t="s">
        <v>399</v>
      </c>
      <c r="BC108" s="201"/>
      <c r="BD108" s="201"/>
      <c r="BE108" s="201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1:69" ht="16.7" customHeight="1">
      <c r="A109" s="402">
        <v>14</v>
      </c>
      <c r="B109" s="403"/>
      <c r="C109" s="404"/>
      <c r="D109" s="404"/>
      <c r="E109" s="404"/>
      <c r="F109" s="404">
        <v>0.66166666666666696</v>
      </c>
      <c r="G109" s="404">
        <v>0.63416666666666699</v>
      </c>
      <c r="H109" s="404">
        <v>0.72105958333333298</v>
      </c>
      <c r="I109" s="404">
        <v>0.93098499999999995</v>
      </c>
      <c r="J109" s="404">
        <v>0.82261083333333296</v>
      </c>
      <c r="K109" s="404">
        <v>0.77859999999999996</v>
      </c>
      <c r="L109" s="404">
        <v>0.74958333333333305</v>
      </c>
      <c r="M109" s="405">
        <v>0.69</v>
      </c>
      <c r="N109" s="393"/>
      <c r="O109" s="402">
        <v>14</v>
      </c>
      <c r="P109" s="403">
        <v>0.63500000000000001</v>
      </c>
      <c r="Q109" s="404">
        <v>0.79958333333333398</v>
      </c>
      <c r="R109" s="404">
        <v>0.71875</v>
      </c>
      <c r="S109" s="404">
        <v>0.66125</v>
      </c>
      <c r="T109" s="404">
        <v>0.66374999999999995</v>
      </c>
      <c r="U109" s="404">
        <v>0.64666666666666694</v>
      </c>
      <c r="V109" s="404">
        <v>0.77475541666666703</v>
      </c>
      <c r="W109" s="404">
        <v>1.0247154166666701</v>
      </c>
      <c r="X109" s="404">
        <v>0.86046291666666697</v>
      </c>
      <c r="Y109" s="404">
        <v>0.80267374999999996</v>
      </c>
      <c r="Z109" s="404">
        <v>0.78</v>
      </c>
      <c r="AA109" s="405">
        <v>0.7</v>
      </c>
      <c r="AB109" s="419" t="s">
        <v>497</v>
      </c>
      <c r="AC109" s="419"/>
      <c r="AD109" s="419"/>
      <c r="AE109" s="392" t="s">
        <v>498</v>
      </c>
      <c r="AF109" s="392"/>
      <c r="AG109" s="392"/>
      <c r="AH109" s="392"/>
      <c r="AI109" s="392"/>
      <c r="AJ109" s="419" t="s">
        <v>499</v>
      </c>
      <c r="AK109" s="419"/>
      <c r="AL109" s="419"/>
      <c r="AM109" s="419"/>
      <c r="AN109" s="419"/>
      <c r="AO109" s="393"/>
      <c r="AP109" s="419" t="s">
        <v>500</v>
      </c>
      <c r="AQ109" s="419"/>
      <c r="AR109" s="419"/>
      <c r="AS109" s="419" t="s">
        <v>501</v>
      </c>
      <c r="AT109" s="419"/>
      <c r="AU109" s="419"/>
      <c r="AV109" s="419"/>
      <c r="AW109" s="393"/>
      <c r="AX109" s="392" t="s">
        <v>502</v>
      </c>
      <c r="AY109" s="392"/>
      <c r="AZ109" s="392"/>
      <c r="BA109" s="392"/>
      <c r="BB109" s="392"/>
      <c r="BC109" s="201"/>
      <c r="BD109" s="201"/>
      <c r="BE109" s="201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1:69" ht="16.7" customHeight="1">
      <c r="A110" s="402">
        <v>15</v>
      </c>
      <c r="B110" s="403">
        <v>0.61</v>
      </c>
      <c r="C110" s="404">
        <v>0.75</v>
      </c>
      <c r="D110" s="404">
        <v>0.65</v>
      </c>
      <c r="E110" s="404">
        <v>0.65</v>
      </c>
      <c r="F110" s="404">
        <v>0.67</v>
      </c>
      <c r="G110" s="404">
        <v>0.64291666666666702</v>
      </c>
      <c r="H110" s="404">
        <v>0.72597041666666695</v>
      </c>
      <c r="I110" s="404">
        <v>0.93082166666666699</v>
      </c>
      <c r="J110" s="404">
        <v>0.82535749999999997</v>
      </c>
      <c r="K110" s="404">
        <v>0.77911833333333302</v>
      </c>
      <c r="L110" s="404">
        <v>0.74916666666666698</v>
      </c>
      <c r="M110" s="405">
        <v>0.68791666666666595</v>
      </c>
      <c r="N110" s="393"/>
      <c r="O110" s="402">
        <v>15</v>
      </c>
      <c r="P110" s="403">
        <v>0.64458333333333395</v>
      </c>
      <c r="Q110" s="404">
        <v>0.8</v>
      </c>
      <c r="R110" s="404">
        <v>0.69625000000000004</v>
      </c>
      <c r="S110" s="404">
        <v>0.66749999999999998</v>
      </c>
      <c r="T110" s="404">
        <v>0.67666666666666697</v>
      </c>
      <c r="U110" s="404">
        <v>0.66541666666666699</v>
      </c>
      <c r="V110" s="404">
        <v>0.78209833333333301</v>
      </c>
      <c r="W110" s="404">
        <v>1.0250058333333301</v>
      </c>
      <c r="X110" s="404">
        <v>0.86262416666666697</v>
      </c>
      <c r="Y110" s="404">
        <v>0.80530666666666695</v>
      </c>
      <c r="Z110" s="404">
        <v>0.78</v>
      </c>
      <c r="AA110" s="405">
        <v>0.7</v>
      </c>
      <c r="AB110" s="393"/>
      <c r="AC110" s="393"/>
      <c r="AD110" s="393"/>
      <c r="AE110" s="393"/>
      <c r="AF110" s="393"/>
      <c r="AG110" s="393"/>
      <c r="AH110" s="393"/>
      <c r="AI110" s="393"/>
      <c r="AJ110" s="393"/>
      <c r="AK110" s="393"/>
      <c r="AL110" s="420"/>
      <c r="AM110" s="393"/>
      <c r="AN110" s="393"/>
      <c r="AO110" s="393"/>
      <c r="AP110" s="393"/>
      <c r="AQ110" s="393"/>
      <c r="AR110" s="393"/>
      <c r="AS110" s="393"/>
      <c r="AT110" s="393"/>
      <c r="AU110" s="393"/>
      <c r="AV110" s="393"/>
      <c r="AW110" s="393"/>
      <c r="AX110" s="392" t="s">
        <v>503</v>
      </c>
      <c r="AY110" s="392"/>
      <c r="AZ110" s="392"/>
      <c r="BA110" s="392"/>
      <c r="BB110" s="392"/>
      <c r="BC110" s="201"/>
      <c r="BD110" s="201"/>
      <c r="BE110" s="201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1:69" ht="16.7" customHeight="1">
      <c r="A111" s="402">
        <v>16</v>
      </c>
      <c r="B111" s="403"/>
      <c r="C111" s="404"/>
      <c r="D111" s="404"/>
      <c r="E111" s="404"/>
      <c r="F111" s="404">
        <v>0.67291666666666705</v>
      </c>
      <c r="G111" s="404">
        <v>0.65</v>
      </c>
      <c r="H111" s="404">
        <v>0.71643124999999996</v>
      </c>
      <c r="I111" s="404">
        <v>0.92106416666666702</v>
      </c>
      <c r="J111" s="404">
        <v>0.82834249999999998</v>
      </c>
      <c r="K111" s="404">
        <v>0.77987249999999997</v>
      </c>
      <c r="L111" s="404">
        <v>0.74333333333333296</v>
      </c>
      <c r="M111" s="405">
        <v>0.68291666666666595</v>
      </c>
      <c r="N111" s="393"/>
      <c r="O111" s="402">
        <v>16</v>
      </c>
      <c r="P111" s="403">
        <v>0.65500000000000003</v>
      </c>
      <c r="Q111" s="404">
        <v>0.79083333333333405</v>
      </c>
      <c r="R111" s="404">
        <v>0.69</v>
      </c>
      <c r="S111" s="404">
        <v>0.67874999999999996</v>
      </c>
      <c r="T111" s="404">
        <v>0.68666666666666698</v>
      </c>
      <c r="U111" s="404">
        <v>0.67416666666666702</v>
      </c>
      <c r="V111" s="404">
        <v>0.770285833333333</v>
      </c>
      <c r="W111" s="404">
        <v>1.01450208333333</v>
      </c>
      <c r="X111" s="404">
        <v>0.86548291666666699</v>
      </c>
      <c r="Y111" s="404">
        <v>0.80696374999999998</v>
      </c>
      <c r="Z111" s="404">
        <v>0.78</v>
      </c>
      <c r="AA111" s="405">
        <v>0.69666666666666599</v>
      </c>
      <c r="AB111" s="393"/>
      <c r="AC111" s="393"/>
      <c r="AD111" s="393"/>
      <c r="AE111" s="393"/>
      <c r="AF111" s="393"/>
      <c r="AG111" s="393"/>
      <c r="AH111" s="393"/>
      <c r="AI111" s="393"/>
      <c r="AJ111" s="393"/>
      <c r="AK111" s="393"/>
      <c r="AL111" s="393"/>
      <c r="AM111" s="393"/>
      <c r="AN111" s="393"/>
      <c r="AO111" s="393"/>
      <c r="AP111" s="393"/>
      <c r="AQ111" s="393"/>
      <c r="AR111" s="393"/>
      <c r="AS111" s="393"/>
      <c r="AT111" s="393"/>
      <c r="AU111" s="393"/>
      <c r="AV111" s="393"/>
      <c r="AW111" s="393"/>
      <c r="AX111" s="393"/>
      <c r="AY111" s="393"/>
      <c r="AZ111" s="393"/>
      <c r="BA111" s="393"/>
      <c r="BB111" s="393"/>
      <c r="BC111" s="201"/>
      <c r="BD111" s="201"/>
      <c r="BE111" s="201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69" ht="16.7" customHeight="1">
      <c r="A112" s="402">
        <v>17</v>
      </c>
      <c r="B112" s="403"/>
      <c r="C112" s="404"/>
      <c r="D112" s="404"/>
      <c r="E112" s="404"/>
      <c r="F112" s="404">
        <v>0.67625000000000002</v>
      </c>
      <c r="G112" s="404">
        <v>0.65</v>
      </c>
      <c r="H112" s="404">
        <v>0.72658999999999996</v>
      </c>
      <c r="I112" s="404">
        <v>0.92308916666666696</v>
      </c>
      <c r="J112" s="404">
        <v>0.83108541666666702</v>
      </c>
      <c r="K112" s="404">
        <v>0.78178708333333302</v>
      </c>
      <c r="L112" s="404">
        <v>0.74666666666666703</v>
      </c>
      <c r="M112" s="405">
        <v>0.68</v>
      </c>
      <c r="N112" s="393"/>
      <c r="O112" s="402">
        <v>17</v>
      </c>
      <c r="P112" s="403">
        <v>0.66458333333333297</v>
      </c>
      <c r="Q112" s="404">
        <v>0.78041666666666598</v>
      </c>
      <c r="R112" s="404">
        <v>0.69125000000000003</v>
      </c>
      <c r="S112" s="404">
        <v>0.68125000000000002</v>
      </c>
      <c r="T112" s="404">
        <v>0.69541666666666602</v>
      </c>
      <c r="U112" s="404">
        <v>0.67874999999999996</v>
      </c>
      <c r="V112" s="404">
        <v>0.78112999999999999</v>
      </c>
      <c r="W112" s="404">
        <v>1.0162549999999999</v>
      </c>
      <c r="X112" s="404">
        <v>0.86851458333333398</v>
      </c>
      <c r="Y112" s="404">
        <v>0.80854583333333296</v>
      </c>
      <c r="Z112" s="404">
        <v>0.78</v>
      </c>
      <c r="AA112" s="405">
        <v>0.69208333333333305</v>
      </c>
      <c r="AB112" s="393"/>
      <c r="AC112" s="393"/>
      <c r="AD112" s="393"/>
      <c r="AE112" s="393"/>
      <c r="AF112" s="393"/>
      <c r="AG112" s="393"/>
      <c r="AH112" s="393"/>
      <c r="AI112" s="393"/>
      <c r="AJ112" s="393"/>
      <c r="AK112" s="393"/>
      <c r="AL112" s="393"/>
      <c r="AM112" s="393"/>
      <c r="AN112" s="393"/>
      <c r="AO112" s="393"/>
      <c r="AP112" s="393"/>
      <c r="AQ112" s="393"/>
      <c r="AR112" s="393"/>
      <c r="AS112" s="393"/>
      <c r="AT112" s="393"/>
      <c r="AU112" s="393"/>
      <c r="AV112" s="393"/>
      <c r="AW112" s="393"/>
      <c r="AX112" s="393"/>
      <c r="AY112" s="393"/>
      <c r="AZ112" s="393"/>
      <c r="BA112" s="393"/>
      <c r="BB112" s="393"/>
      <c r="BC112" s="201"/>
      <c r="BD112" s="201"/>
      <c r="BE112" s="201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1:69" ht="16.7" customHeight="1">
      <c r="A113" s="402">
        <v>18</v>
      </c>
      <c r="B113" s="403">
        <v>0.63</v>
      </c>
      <c r="C113" s="404">
        <v>0.72</v>
      </c>
      <c r="D113" s="404">
        <v>0.67</v>
      </c>
      <c r="E113" s="404">
        <v>0.66</v>
      </c>
      <c r="F113" s="404">
        <v>0.68500000000000005</v>
      </c>
      <c r="G113" s="404">
        <v>0.64666666666666694</v>
      </c>
      <c r="H113" s="404">
        <v>0.73645666666666698</v>
      </c>
      <c r="I113" s="404">
        <v>0.929771666666666</v>
      </c>
      <c r="J113" s="404">
        <v>0.83441791666666698</v>
      </c>
      <c r="K113" s="404">
        <v>0.78837500000000005</v>
      </c>
      <c r="L113" s="404">
        <v>0.75</v>
      </c>
      <c r="M113" s="405">
        <v>0.68</v>
      </c>
      <c r="N113" s="393"/>
      <c r="O113" s="402">
        <v>18</v>
      </c>
      <c r="P113" s="403">
        <v>0.67458333333333298</v>
      </c>
      <c r="Q113" s="404">
        <v>0.76708333333333301</v>
      </c>
      <c r="R113" s="404">
        <v>0.70083333333333298</v>
      </c>
      <c r="S113" s="404">
        <v>0.68583333333333296</v>
      </c>
      <c r="T113" s="404">
        <v>0.70458333333333401</v>
      </c>
      <c r="U113" s="404">
        <v>0.668333333333333</v>
      </c>
      <c r="V113" s="404">
        <v>0.79290875000000005</v>
      </c>
      <c r="W113" s="404">
        <v>1.02368541666667</v>
      </c>
      <c r="X113" s="404">
        <v>0.87163000000000002</v>
      </c>
      <c r="Y113" s="404">
        <v>0.81579583333333405</v>
      </c>
      <c r="Z113" s="404">
        <v>0.78</v>
      </c>
      <c r="AA113" s="405">
        <v>0.69583333333333297</v>
      </c>
      <c r="AB113" s="392" t="s">
        <v>504</v>
      </c>
      <c r="AC113" s="392"/>
      <c r="AD113" s="393"/>
      <c r="AE113" s="393"/>
      <c r="AF113" s="393"/>
      <c r="AG113" s="393"/>
      <c r="AH113" s="393"/>
      <c r="AI113" s="393"/>
      <c r="AJ113" s="393"/>
      <c r="AK113" s="419" t="s">
        <v>505</v>
      </c>
      <c r="AL113" s="419"/>
      <c r="AM113" s="419"/>
      <c r="AN113" s="419"/>
      <c r="AO113" s="393"/>
      <c r="AP113" s="393" t="s">
        <v>506</v>
      </c>
      <c r="AQ113" s="393"/>
      <c r="AR113" s="393"/>
      <c r="AS113" s="393"/>
      <c r="AT113" s="393"/>
      <c r="AU113" s="393"/>
      <c r="AV113" s="393"/>
      <c r="AW113" s="393"/>
      <c r="AX113" s="393"/>
      <c r="AY113" s="419" t="s">
        <v>505</v>
      </c>
      <c r="AZ113" s="419"/>
      <c r="BA113" s="419"/>
      <c r="BB113" s="419"/>
      <c r="BC113" s="201"/>
      <c r="BD113" s="201"/>
      <c r="BE113" s="201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1:69" ht="16.7" customHeight="1">
      <c r="A114" s="402">
        <v>19</v>
      </c>
      <c r="B114" s="403"/>
      <c r="C114" s="404"/>
      <c r="D114" s="404"/>
      <c r="E114" s="404"/>
      <c r="F114" s="404">
        <v>0.69041666666666601</v>
      </c>
      <c r="G114" s="404">
        <v>0.63916666666666699</v>
      </c>
      <c r="H114" s="404">
        <v>0.74670416666666695</v>
      </c>
      <c r="I114" s="404">
        <v>0.91841625000000005</v>
      </c>
      <c r="J114" s="404">
        <v>0.83696791666666703</v>
      </c>
      <c r="K114" s="404">
        <v>0.77459916666666695</v>
      </c>
      <c r="L114" s="404">
        <v>0.74875000000000003</v>
      </c>
      <c r="M114" s="405">
        <v>0.66541666666666699</v>
      </c>
      <c r="N114" s="393"/>
      <c r="O114" s="402">
        <v>19</v>
      </c>
      <c r="P114" s="403">
        <v>0.68833333333333302</v>
      </c>
      <c r="Q114" s="404">
        <v>0.76</v>
      </c>
      <c r="R114" s="404">
        <v>0.70083333333333298</v>
      </c>
      <c r="S114" s="404">
        <v>0.694583333333333</v>
      </c>
      <c r="T114" s="404">
        <v>0.71625000000000005</v>
      </c>
      <c r="U114" s="404">
        <v>0.66374999999999995</v>
      </c>
      <c r="V114" s="404">
        <v>0.80418750000000006</v>
      </c>
      <c r="W114" s="404">
        <v>1.0134920833333301</v>
      </c>
      <c r="X114" s="404">
        <v>0.87545208333333402</v>
      </c>
      <c r="Y114" s="404">
        <v>0.80647000000000002</v>
      </c>
      <c r="Z114" s="404">
        <v>0.78</v>
      </c>
      <c r="AA114" s="405">
        <v>0.68</v>
      </c>
      <c r="AB114" s="395" t="s">
        <v>348</v>
      </c>
      <c r="AC114" s="396" t="s">
        <v>349</v>
      </c>
      <c r="AD114" s="396"/>
      <c r="AE114" s="396"/>
      <c r="AF114" s="396"/>
      <c r="AG114" s="396"/>
      <c r="AH114" s="396"/>
      <c r="AI114" s="396"/>
      <c r="AJ114" s="396"/>
      <c r="AK114" s="396"/>
      <c r="AL114" s="396"/>
      <c r="AM114" s="396"/>
      <c r="AN114" s="396"/>
      <c r="AO114" s="393"/>
      <c r="AP114" s="395" t="s">
        <v>350</v>
      </c>
      <c r="AQ114" s="396" t="s">
        <v>349</v>
      </c>
      <c r="AR114" s="396"/>
      <c r="AS114" s="396"/>
      <c r="AT114" s="396"/>
      <c r="AU114" s="396"/>
      <c r="AV114" s="396"/>
      <c r="AW114" s="396"/>
      <c r="AX114" s="396"/>
      <c r="AY114" s="396"/>
      <c r="AZ114" s="396"/>
      <c r="BA114" s="396"/>
      <c r="BB114" s="396"/>
      <c r="BC114" s="201"/>
      <c r="BD114" s="201"/>
      <c r="BE114" s="201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1:69" ht="16.7" customHeight="1">
      <c r="A115" s="402">
        <v>20</v>
      </c>
      <c r="B115" s="403"/>
      <c r="C115" s="404"/>
      <c r="D115" s="404"/>
      <c r="E115" s="404"/>
      <c r="F115" s="404">
        <v>0.69</v>
      </c>
      <c r="G115" s="404">
        <v>0.62999999999999901</v>
      </c>
      <c r="H115" s="404">
        <v>0.75458499999999995</v>
      </c>
      <c r="I115" s="404">
        <v>0.91265041666666702</v>
      </c>
      <c r="J115" s="404">
        <v>0.837970833333333</v>
      </c>
      <c r="K115" s="404">
        <v>0.750491666666667</v>
      </c>
      <c r="L115" s="404">
        <v>0.75</v>
      </c>
      <c r="M115" s="405">
        <v>0.65916666666666701</v>
      </c>
      <c r="N115" s="393"/>
      <c r="O115" s="402">
        <v>20</v>
      </c>
      <c r="P115" s="403">
        <v>0.69874999999999998</v>
      </c>
      <c r="Q115" s="404">
        <v>0.76</v>
      </c>
      <c r="R115" s="404">
        <v>0.70458333333333401</v>
      </c>
      <c r="S115" s="404">
        <v>0.69666666666666699</v>
      </c>
      <c r="T115" s="404">
        <v>0.71666666666666701</v>
      </c>
      <c r="U115" s="404">
        <v>0.65041666666666698</v>
      </c>
      <c r="V115" s="404">
        <v>0.81247499999999995</v>
      </c>
      <c r="W115" s="404">
        <v>1.00255916666667</v>
      </c>
      <c r="X115" s="404">
        <v>0.87499249999999995</v>
      </c>
      <c r="Y115" s="404">
        <v>0.77630708333333298</v>
      </c>
      <c r="Z115" s="404">
        <v>0.78458333333333397</v>
      </c>
      <c r="AA115" s="405">
        <v>0.66666666666666696</v>
      </c>
      <c r="AB115" s="395"/>
      <c r="AC115" s="397">
        <v>1</v>
      </c>
      <c r="AD115" s="397">
        <v>2</v>
      </c>
      <c r="AE115" s="397">
        <v>3</v>
      </c>
      <c r="AF115" s="397">
        <v>4</v>
      </c>
      <c r="AG115" s="397">
        <v>5</v>
      </c>
      <c r="AH115" s="397">
        <v>6</v>
      </c>
      <c r="AI115" s="397">
        <v>7</v>
      </c>
      <c r="AJ115" s="397">
        <v>8</v>
      </c>
      <c r="AK115" s="397">
        <v>9</v>
      </c>
      <c r="AL115" s="397">
        <v>10</v>
      </c>
      <c r="AM115" s="397">
        <v>11</v>
      </c>
      <c r="AN115" s="397">
        <v>12</v>
      </c>
      <c r="AO115" s="393"/>
      <c r="AP115" s="395"/>
      <c r="AQ115" s="397">
        <v>1</v>
      </c>
      <c r="AR115" s="397">
        <v>2</v>
      </c>
      <c r="AS115" s="397">
        <v>3</v>
      </c>
      <c r="AT115" s="397">
        <v>4</v>
      </c>
      <c r="AU115" s="397">
        <v>5</v>
      </c>
      <c r="AV115" s="397">
        <v>6</v>
      </c>
      <c r="AW115" s="397">
        <v>7</v>
      </c>
      <c r="AX115" s="397">
        <v>8</v>
      </c>
      <c r="AY115" s="397">
        <v>9</v>
      </c>
      <c r="AZ115" s="397">
        <v>10</v>
      </c>
      <c r="BA115" s="397">
        <v>11</v>
      </c>
      <c r="BB115" s="397">
        <v>12</v>
      </c>
      <c r="BC115" s="201"/>
      <c r="BD115" s="201"/>
      <c r="BE115" s="201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1:69" ht="16.7" customHeight="1">
      <c r="A116" s="402">
        <v>21</v>
      </c>
      <c r="B116" s="403">
        <v>0.66</v>
      </c>
      <c r="C116" s="404">
        <v>0.72</v>
      </c>
      <c r="D116" s="404">
        <v>0.66</v>
      </c>
      <c r="E116" s="404">
        <v>0.67</v>
      </c>
      <c r="F116" s="404">
        <v>0.67500000000000004</v>
      </c>
      <c r="G116" s="404">
        <v>0.63541666666666696</v>
      </c>
      <c r="H116" s="404">
        <v>0.76567958333333297</v>
      </c>
      <c r="I116" s="404">
        <v>0.91490291666666601</v>
      </c>
      <c r="J116" s="404">
        <v>0.83830375000000001</v>
      </c>
      <c r="K116" s="404">
        <v>0.73886166666666697</v>
      </c>
      <c r="L116" s="404">
        <v>0.75</v>
      </c>
      <c r="M116" s="405">
        <v>0.66</v>
      </c>
      <c r="N116" s="393"/>
      <c r="O116" s="402">
        <v>21</v>
      </c>
      <c r="P116" s="403">
        <v>0.70041666666666602</v>
      </c>
      <c r="Q116" s="404">
        <v>0.76041666666666696</v>
      </c>
      <c r="R116" s="404">
        <v>0.7</v>
      </c>
      <c r="S116" s="404">
        <v>0.699583333333333</v>
      </c>
      <c r="T116" s="404">
        <v>0.69083333333333297</v>
      </c>
      <c r="U116" s="404">
        <v>0.65874999999999995</v>
      </c>
      <c r="V116" s="404">
        <v>0.82452333333333405</v>
      </c>
      <c r="W116" s="404">
        <v>1.0004108333333299</v>
      </c>
      <c r="X116" s="404">
        <v>0.87536833333333397</v>
      </c>
      <c r="Y116" s="404">
        <v>0.75227708333333299</v>
      </c>
      <c r="Z116" s="404">
        <v>0.78041666666666698</v>
      </c>
      <c r="AA116" s="405">
        <v>0.67</v>
      </c>
      <c r="AB116" s="398">
        <v>3</v>
      </c>
      <c r="AC116" s="399">
        <v>4.22</v>
      </c>
      <c r="AD116" s="400">
        <v>1.7</v>
      </c>
      <c r="AE116" s="400">
        <v>2.1</v>
      </c>
      <c r="AF116" s="400">
        <v>1.05</v>
      </c>
      <c r="AG116" s="400">
        <v>1.65</v>
      </c>
      <c r="AH116" s="400">
        <v>1.87</v>
      </c>
      <c r="AI116" s="400">
        <v>1.45</v>
      </c>
      <c r="AJ116" s="400">
        <v>3.61</v>
      </c>
      <c r="AK116" s="400">
        <v>5.21</v>
      </c>
      <c r="AL116" s="400">
        <v>5.62</v>
      </c>
      <c r="AM116" s="400">
        <v>5.56</v>
      </c>
      <c r="AN116" s="401">
        <v>5.26</v>
      </c>
      <c r="AO116" s="393"/>
      <c r="AP116" s="398">
        <v>3</v>
      </c>
      <c r="AQ116" s="399" t="s">
        <v>399</v>
      </c>
      <c r="AR116" s="400">
        <v>1.56</v>
      </c>
      <c r="AS116" s="400" t="s">
        <v>399</v>
      </c>
      <c r="AT116" s="400">
        <v>0.84</v>
      </c>
      <c r="AU116" s="400">
        <v>1.47</v>
      </c>
      <c r="AV116" s="400" t="s">
        <v>399</v>
      </c>
      <c r="AW116" s="400">
        <v>1.29</v>
      </c>
      <c r="AX116" s="400" t="s">
        <v>399</v>
      </c>
      <c r="AY116" s="400" t="s">
        <v>399</v>
      </c>
      <c r="AZ116" s="400" t="s">
        <v>399</v>
      </c>
      <c r="BA116" s="400" t="s">
        <v>399</v>
      </c>
      <c r="BB116" s="401" t="s">
        <v>399</v>
      </c>
      <c r="BC116" s="201"/>
      <c r="BD116" s="201"/>
      <c r="BE116" s="201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1:69" ht="16.7" customHeight="1">
      <c r="A117" s="402">
        <v>22</v>
      </c>
      <c r="B117" s="403"/>
      <c r="C117" s="404"/>
      <c r="D117" s="404"/>
      <c r="E117" s="404"/>
      <c r="F117" s="404">
        <v>0.65500000000000003</v>
      </c>
      <c r="G117" s="404">
        <v>0.64</v>
      </c>
      <c r="H117" s="404">
        <v>0.78028083333333298</v>
      </c>
      <c r="I117" s="404">
        <v>0.91610333333333305</v>
      </c>
      <c r="J117" s="404">
        <v>0.83724833333333304</v>
      </c>
      <c r="K117" s="404">
        <v>0.74188166666666699</v>
      </c>
      <c r="L117" s="404">
        <v>0.74624999999999997</v>
      </c>
      <c r="M117" s="405">
        <v>0.65416666666666701</v>
      </c>
      <c r="N117" s="393"/>
      <c r="O117" s="402">
        <v>22</v>
      </c>
      <c r="P117" s="403">
        <v>0.70958333333333401</v>
      </c>
      <c r="Q117" s="404">
        <v>0.76</v>
      </c>
      <c r="R117" s="404">
        <v>0.68083333333333296</v>
      </c>
      <c r="S117" s="404">
        <v>0.70333333333333403</v>
      </c>
      <c r="T117" s="404">
        <v>0.66500000000000004</v>
      </c>
      <c r="U117" s="404">
        <v>0.66666666666666696</v>
      </c>
      <c r="V117" s="404">
        <v>0.84084166666666704</v>
      </c>
      <c r="W117" s="404">
        <v>0.99826083333333304</v>
      </c>
      <c r="X117" s="404">
        <v>0.87462166666666696</v>
      </c>
      <c r="Y117" s="404">
        <v>0.76064083333333299</v>
      </c>
      <c r="Z117" s="404">
        <v>0.78</v>
      </c>
      <c r="AA117" s="405">
        <v>0.67041666666666699</v>
      </c>
      <c r="AB117" s="402">
        <v>6</v>
      </c>
      <c r="AC117" s="403">
        <v>3.39</v>
      </c>
      <c r="AD117" s="404">
        <v>1.77</v>
      </c>
      <c r="AE117" s="404">
        <v>2.2000000000000002</v>
      </c>
      <c r="AF117" s="404">
        <v>1.1599999999999999</v>
      </c>
      <c r="AG117" s="404">
        <v>1.7</v>
      </c>
      <c r="AH117" s="404">
        <v>1.97</v>
      </c>
      <c r="AI117" s="404">
        <v>1.49</v>
      </c>
      <c r="AJ117" s="404">
        <v>3.86</v>
      </c>
      <c r="AK117" s="404">
        <v>5.22</v>
      </c>
      <c r="AL117" s="404">
        <v>5.66</v>
      </c>
      <c r="AM117" s="404">
        <v>5.51</v>
      </c>
      <c r="AN117" s="405">
        <v>5.22</v>
      </c>
      <c r="AO117" s="393"/>
      <c r="AP117" s="402">
        <v>6</v>
      </c>
      <c r="AQ117" s="403" t="s">
        <v>399</v>
      </c>
      <c r="AR117" s="404" t="s">
        <v>399</v>
      </c>
      <c r="AS117" s="404" t="s">
        <v>399</v>
      </c>
      <c r="AT117" s="404">
        <v>0.94</v>
      </c>
      <c r="AU117" s="404">
        <v>1.53</v>
      </c>
      <c r="AV117" s="404" t="s">
        <v>399</v>
      </c>
      <c r="AW117" s="404">
        <v>1.41</v>
      </c>
      <c r="AX117" s="404" t="s">
        <v>399</v>
      </c>
      <c r="AY117" s="404" t="s">
        <v>399</v>
      </c>
      <c r="AZ117" s="404" t="s">
        <v>399</v>
      </c>
      <c r="BA117" s="404" t="s">
        <v>399</v>
      </c>
      <c r="BB117" s="405" t="s">
        <v>399</v>
      </c>
      <c r="BC117" s="201"/>
      <c r="BD117" s="201"/>
      <c r="BE117" s="201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1:69" ht="16.7" customHeight="1">
      <c r="A118" s="402">
        <v>23</v>
      </c>
      <c r="B118" s="403"/>
      <c r="C118" s="404"/>
      <c r="D118" s="404"/>
      <c r="E118" s="404"/>
      <c r="F118" s="404">
        <v>0.66</v>
      </c>
      <c r="G118" s="404">
        <v>0.62958333333333305</v>
      </c>
      <c r="H118" s="404">
        <v>0.79201583333333303</v>
      </c>
      <c r="I118" s="404">
        <v>0.9142325</v>
      </c>
      <c r="J118" s="404">
        <v>0.81398250000000005</v>
      </c>
      <c r="K118" s="404">
        <v>0.74740125000000002</v>
      </c>
      <c r="L118" s="404">
        <v>0.75</v>
      </c>
      <c r="M118" s="405">
        <v>0.65541666666666698</v>
      </c>
      <c r="N118" s="393"/>
      <c r="O118" s="402">
        <v>23</v>
      </c>
      <c r="P118" s="403">
        <v>0.71750000000000003</v>
      </c>
      <c r="Q118" s="404">
        <v>0.76</v>
      </c>
      <c r="R118" s="404">
        <v>0.64375000000000004</v>
      </c>
      <c r="S118" s="404">
        <v>0.711666666666667</v>
      </c>
      <c r="T118" s="404">
        <v>0.67708333333333304</v>
      </c>
      <c r="U118" s="404">
        <v>0.64958333333333396</v>
      </c>
      <c r="V118" s="404">
        <v>0.85377875000000003</v>
      </c>
      <c r="W118" s="404">
        <v>0.99030791666666695</v>
      </c>
      <c r="X118" s="404">
        <v>0.85030125000000001</v>
      </c>
      <c r="Y118" s="404">
        <v>0.76823291666666704</v>
      </c>
      <c r="Z118" s="404">
        <v>0.78416666666666701</v>
      </c>
      <c r="AA118" s="405">
        <v>0.67</v>
      </c>
      <c r="AB118" s="402">
        <v>9</v>
      </c>
      <c r="AC118" s="403">
        <v>2.69</v>
      </c>
      <c r="AD118" s="404">
        <v>1.86</v>
      </c>
      <c r="AE118" s="404">
        <v>2.21</v>
      </c>
      <c r="AF118" s="404">
        <v>1.2</v>
      </c>
      <c r="AG118" s="404">
        <v>1.75</v>
      </c>
      <c r="AH118" s="404">
        <v>2.1</v>
      </c>
      <c r="AI118" s="404">
        <v>1.66</v>
      </c>
      <c r="AJ118" s="404">
        <v>4.22</v>
      </c>
      <c r="AK118" s="404">
        <v>5.22</v>
      </c>
      <c r="AL118" s="404">
        <v>5.62</v>
      </c>
      <c r="AM118" s="404">
        <v>5.52</v>
      </c>
      <c r="AN118" s="405">
        <v>5.17</v>
      </c>
      <c r="AO118" s="393"/>
      <c r="AP118" s="402">
        <v>9</v>
      </c>
      <c r="AQ118" s="403" t="s">
        <v>399</v>
      </c>
      <c r="AR118" s="404" t="s">
        <v>399</v>
      </c>
      <c r="AS118" s="404" t="s">
        <v>399</v>
      </c>
      <c r="AT118" s="404">
        <v>0.98</v>
      </c>
      <c r="AU118" s="404" t="s">
        <v>399</v>
      </c>
      <c r="AV118" s="404" t="s">
        <v>399</v>
      </c>
      <c r="AW118" s="404" t="s">
        <v>399</v>
      </c>
      <c r="AX118" s="404" t="s">
        <v>399</v>
      </c>
      <c r="AY118" s="404" t="s">
        <v>399</v>
      </c>
      <c r="AZ118" s="404" t="s">
        <v>399</v>
      </c>
      <c r="BA118" s="404" t="s">
        <v>399</v>
      </c>
      <c r="BB118" s="405" t="s">
        <v>399</v>
      </c>
      <c r="BC118" s="201"/>
      <c r="BD118" s="201"/>
      <c r="BE118" s="201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1:69" ht="16.7" customHeight="1">
      <c r="A119" s="402">
        <v>24</v>
      </c>
      <c r="B119" s="403">
        <v>0.69</v>
      </c>
      <c r="C119" s="404">
        <v>0.72</v>
      </c>
      <c r="D119" s="404">
        <v>0.62</v>
      </c>
      <c r="E119" s="404">
        <v>0.69</v>
      </c>
      <c r="F119" s="404">
        <v>0.66791666666666705</v>
      </c>
      <c r="G119" s="404">
        <v>0.62041666666666595</v>
      </c>
      <c r="H119" s="404">
        <v>0.80273166666666695</v>
      </c>
      <c r="I119" s="404">
        <v>0.90720374999999998</v>
      </c>
      <c r="J119" s="404">
        <v>0.80383249999999995</v>
      </c>
      <c r="K119" s="404">
        <v>0.74775625000000001</v>
      </c>
      <c r="L119" s="404">
        <v>0.74458333333333304</v>
      </c>
      <c r="M119" s="405">
        <v>0.66</v>
      </c>
      <c r="N119" s="393"/>
      <c r="O119" s="402">
        <v>24</v>
      </c>
      <c r="P119" s="403">
        <v>0.725833333333333</v>
      </c>
      <c r="Q119" s="404">
        <v>0.75541666666666696</v>
      </c>
      <c r="R119" s="404">
        <v>0.62208333333333399</v>
      </c>
      <c r="S119" s="404">
        <v>0.71666666666666701</v>
      </c>
      <c r="T119" s="404">
        <v>0.69333333333333302</v>
      </c>
      <c r="U119" s="404">
        <v>0.64041666666666697</v>
      </c>
      <c r="V119" s="404">
        <v>0.86637874999999998</v>
      </c>
      <c r="W119" s="404">
        <v>0.978951666666667</v>
      </c>
      <c r="X119" s="404">
        <v>0.83613375000000001</v>
      </c>
      <c r="Y119" s="404">
        <v>0.77264041666666705</v>
      </c>
      <c r="Z119" s="404">
        <v>0.78166666666666595</v>
      </c>
      <c r="AA119" s="405">
        <v>0.67666666666666697</v>
      </c>
      <c r="AB119" s="402">
        <v>12</v>
      </c>
      <c r="AC119" s="403">
        <v>0.92</v>
      </c>
      <c r="AD119" s="404">
        <v>1.95</v>
      </c>
      <c r="AE119" s="404">
        <v>2.09</v>
      </c>
      <c r="AF119" s="404">
        <v>1.25</v>
      </c>
      <c r="AG119" s="404">
        <v>1.77</v>
      </c>
      <c r="AH119" s="404">
        <v>2.16</v>
      </c>
      <c r="AI119" s="404">
        <v>1.81</v>
      </c>
      <c r="AJ119" s="404">
        <v>4.41</v>
      </c>
      <c r="AK119" s="404">
        <v>5.26</v>
      </c>
      <c r="AL119" s="404">
        <v>5.64</v>
      </c>
      <c r="AM119" s="404">
        <v>5.5</v>
      </c>
      <c r="AN119" s="405">
        <v>5.13</v>
      </c>
      <c r="AO119" s="393"/>
      <c r="AP119" s="402">
        <v>12</v>
      </c>
      <c r="AQ119" s="403">
        <v>0.73</v>
      </c>
      <c r="AR119" s="404" t="s">
        <v>399</v>
      </c>
      <c r="AS119" s="404" t="s">
        <v>399</v>
      </c>
      <c r="AT119" s="404">
        <v>1.04</v>
      </c>
      <c r="AU119" s="404" t="s">
        <v>399</v>
      </c>
      <c r="AV119" s="404" t="s">
        <v>399</v>
      </c>
      <c r="AW119" s="404" t="s">
        <v>399</v>
      </c>
      <c r="AX119" s="404" t="s">
        <v>399</v>
      </c>
      <c r="AY119" s="404" t="s">
        <v>399</v>
      </c>
      <c r="AZ119" s="404" t="s">
        <v>399</v>
      </c>
      <c r="BA119" s="404" t="s">
        <v>399</v>
      </c>
      <c r="BB119" s="405" t="s">
        <v>399</v>
      </c>
      <c r="BC119" s="201"/>
      <c r="BD119" s="201"/>
      <c r="BE119" s="201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1:69" ht="16.7" customHeight="1">
      <c r="A120" s="402">
        <v>25</v>
      </c>
      <c r="B120" s="403"/>
      <c r="C120" s="404"/>
      <c r="D120" s="404"/>
      <c r="E120" s="404"/>
      <c r="F120" s="404">
        <v>0.67749999999999999</v>
      </c>
      <c r="G120" s="404">
        <v>0.62208333333333299</v>
      </c>
      <c r="H120" s="404">
        <v>0.81507499999999999</v>
      </c>
      <c r="I120" s="404">
        <v>0.88972249999999997</v>
      </c>
      <c r="J120" s="404">
        <v>0.80291583333333305</v>
      </c>
      <c r="K120" s="404">
        <v>0.74481791666666697</v>
      </c>
      <c r="L120" s="404">
        <v>0.74666666666666703</v>
      </c>
      <c r="M120" s="405">
        <v>0.66541666666666699</v>
      </c>
      <c r="N120" s="393"/>
      <c r="O120" s="402">
        <v>25</v>
      </c>
      <c r="P120" s="403">
        <v>0.73583333333333301</v>
      </c>
      <c r="Q120" s="404">
        <v>0.75</v>
      </c>
      <c r="R120" s="404">
        <v>0.62666666666666704</v>
      </c>
      <c r="S120" s="404">
        <v>0.71875</v>
      </c>
      <c r="T120" s="404">
        <v>0.70708333333333395</v>
      </c>
      <c r="U120" s="404">
        <v>0.64708333333333401</v>
      </c>
      <c r="V120" s="404">
        <v>0.88028791666666695</v>
      </c>
      <c r="W120" s="404">
        <v>0.96070624999999998</v>
      </c>
      <c r="X120" s="404">
        <v>0.83703416666666697</v>
      </c>
      <c r="Y120" s="404">
        <v>0.77302625000000003</v>
      </c>
      <c r="Z120" s="404">
        <v>0.78</v>
      </c>
      <c r="AA120" s="405">
        <v>0.68374999999999997</v>
      </c>
      <c r="AB120" s="402">
        <v>15</v>
      </c>
      <c r="AC120" s="403">
        <v>1.07</v>
      </c>
      <c r="AD120" s="404">
        <v>2.04</v>
      </c>
      <c r="AE120" s="404">
        <v>1.33</v>
      </c>
      <c r="AF120" s="404">
        <v>1.3</v>
      </c>
      <c r="AG120" s="404">
        <v>1.72</v>
      </c>
      <c r="AH120" s="404">
        <v>1.95</v>
      </c>
      <c r="AI120" s="404">
        <v>1.94</v>
      </c>
      <c r="AJ120" s="404">
        <v>4.5599999999999996</v>
      </c>
      <c r="AK120" s="404">
        <v>5.33</v>
      </c>
      <c r="AL120" s="404">
        <v>5.67</v>
      </c>
      <c r="AM120" s="404">
        <v>5.49</v>
      </c>
      <c r="AN120" s="405">
        <v>5.1100000000000003</v>
      </c>
      <c r="AO120" s="393"/>
      <c r="AP120" s="402">
        <v>15</v>
      </c>
      <c r="AQ120" s="403">
        <v>0.91</v>
      </c>
      <c r="AR120" s="404" t="s">
        <v>399</v>
      </c>
      <c r="AS120" s="404">
        <v>1.1100000000000001</v>
      </c>
      <c r="AT120" s="404">
        <v>1.1000000000000001</v>
      </c>
      <c r="AU120" s="404">
        <v>1.52</v>
      </c>
      <c r="AV120" s="404" t="s">
        <v>399</v>
      </c>
      <c r="AW120" s="404" t="s">
        <v>399</v>
      </c>
      <c r="AX120" s="404" t="s">
        <v>399</v>
      </c>
      <c r="AY120" s="404" t="s">
        <v>399</v>
      </c>
      <c r="AZ120" s="404" t="s">
        <v>399</v>
      </c>
      <c r="BA120" s="404" t="s">
        <v>399</v>
      </c>
      <c r="BB120" s="405" t="s">
        <v>399</v>
      </c>
      <c r="BC120" s="201"/>
      <c r="BD120" s="201"/>
      <c r="BE120" s="201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1:69" ht="16.7" customHeight="1">
      <c r="A121" s="402">
        <v>26</v>
      </c>
      <c r="B121" s="403"/>
      <c r="C121" s="404"/>
      <c r="D121" s="404"/>
      <c r="E121" s="404"/>
      <c r="F121" s="404">
        <v>0.69041666666666601</v>
      </c>
      <c r="G121" s="404">
        <v>0.63166666666666604</v>
      </c>
      <c r="H121" s="404">
        <v>0.82603541666666702</v>
      </c>
      <c r="I121" s="404">
        <v>0.83268249999999999</v>
      </c>
      <c r="J121" s="404">
        <v>0.80676499999999995</v>
      </c>
      <c r="K121" s="404">
        <v>0.74484083333333295</v>
      </c>
      <c r="L121" s="404">
        <v>0.75</v>
      </c>
      <c r="M121" s="405">
        <v>0.67</v>
      </c>
      <c r="N121" s="393"/>
      <c r="O121" s="402">
        <v>26</v>
      </c>
      <c r="P121" s="403">
        <v>0.74583333333333302</v>
      </c>
      <c r="Q121" s="404">
        <v>0.74750000000000005</v>
      </c>
      <c r="R121" s="404">
        <v>0.63666666666666705</v>
      </c>
      <c r="S121" s="404">
        <v>0.725833333333334</v>
      </c>
      <c r="T121" s="404">
        <v>0.72541666666666704</v>
      </c>
      <c r="U121" s="404">
        <v>0.65708333333333402</v>
      </c>
      <c r="V121" s="404">
        <v>0.89185916666666598</v>
      </c>
      <c r="W121" s="404">
        <v>0.88902875000000003</v>
      </c>
      <c r="X121" s="404">
        <v>0.84146374999999995</v>
      </c>
      <c r="Y121" s="404">
        <v>0.77463916666666699</v>
      </c>
      <c r="Z121" s="404">
        <v>0.78</v>
      </c>
      <c r="AA121" s="405">
        <v>0.69</v>
      </c>
      <c r="AB121" s="402">
        <v>18</v>
      </c>
      <c r="AC121" s="403">
        <v>1.21</v>
      </c>
      <c r="AD121" s="404">
        <v>2.0699999999999998</v>
      </c>
      <c r="AE121" s="404">
        <v>1.28</v>
      </c>
      <c r="AF121" s="404">
        <v>1.35</v>
      </c>
      <c r="AG121" s="404">
        <v>1.53</v>
      </c>
      <c r="AH121" s="404">
        <v>1.84</v>
      </c>
      <c r="AI121" s="404">
        <v>2.06</v>
      </c>
      <c r="AJ121" s="404">
        <v>4.6900000000000004</v>
      </c>
      <c r="AK121" s="404">
        <v>5.35</v>
      </c>
      <c r="AL121" s="404">
        <v>5.72</v>
      </c>
      <c r="AM121" s="404">
        <v>5.45</v>
      </c>
      <c r="AN121" s="405">
        <v>5.03</v>
      </c>
      <c r="AO121" s="393"/>
      <c r="AP121" s="402">
        <v>18</v>
      </c>
      <c r="AQ121" s="403">
        <v>1.06</v>
      </c>
      <c r="AR121" s="404" t="s">
        <v>399</v>
      </c>
      <c r="AS121" s="404">
        <v>1.07</v>
      </c>
      <c r="AT121" s="404">
        <v>1.1499999999999999</v>
      </c>
      <c r="AU121" s="404">
        <v>1.35</v>
      </c>
      <c r="AV121" s="404" t="s">
        <v>399</v>
      </c>
      <c r="AW121" s="404" t="s">
        <v>399</v>
      </c>
      <c r="AX121" s="404" t="s">
        <v>399</v>
      </c>
      <c r="AY121" s="404" t="s">
        <v>399</v>
      </c>
      <c r="AZ121" s="404" t="s">
        <v>399</v>
      </c>
      <c r="BA121" s="404" t="s">
        <v>399</v>
      </c>
      <c r="BB121" s="405" t="s">
        <v>399</v>
      </c>
      <c r="BC121" s="201"/>
      <c r="BD121" s="201"/>
      <c r="BE121" s="201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1:69" ht="16.7" customHeight="1">
      <c r="A122" s="402">
        <v>27</v>
      </c>
      <c r="B122" s="403">
        <v>0.71</v>
      </c>
      <c r="C122" s="404"/>
      <c r="D122" s="404">
        <v>0.63</v>
      </c>
      <c r="E122" s="404">
        <v>0.69</v>
      </c>
      <c r="F122" s="404">
        <v>0.69833333333333303</v>
      </c>
      <c r="G122" s="404">
        <v>0.63958333333333395</v>
      </c>
      <c r="H122" s="404">
        <v>0.83678624999999995</v>
      </c>
      <c r="I122" s="404">
        <v>0.79475916666666702</v>
      </c>
      <c r="J122" s="404">
        <v>0.80489291666666696</v>
      </c>
      <c r="K122" s="404">
        <v>0.74262291666666702</v>
      </c>
      <c r="L122" s="404">
        <v>0.75</v>
      </c>
      <c r="M122" s="405">
        <v>0.67</v>
      </c>
      <c r="N122" s="393"/>
      <c r="O122" s="402">
        <v>27</v>
      </c>
      <c r="P122" s="403">
        <v>0.75124999999999997</v>
      </c>
      <c r="Q122" s="404">
        <v>0.74458333333333304</v>
      </c>
      <c r="R122" s="404">
        <v>0.64166666666666705</v>
      </c>
      <c r="S122" s="404">
        <v>0.72916666666666696</v>
      </c>
      <c r="T122" s="404">
        <v>0.73</v>
      </c>
      <c r="U122" s="404">
        <v>0.67125000000000001</v>
      </c>
      <c r="V122" s="404">
        <v>0.90397541666666703</v>
      </c>
      <c r="W122" s="404">
        <v>0.82933791666666701</v>
      </c>
      <c r="X122" s="404">
        <v>0.83966083333333297</v>
      </c>
      <c r="Y122" s="404">
        <v>0.77535583333333302</v>
      </c>
      <c r="Z122" s="404">
        <v>0.78</v>
      </c>
      <c r="AA122" s="405">
        <v>0.69</v>
      </c>
      <c r="AB122" s="402">
        <v>21</v>
      </c>
      <c r="AC122" s="403">
        <v>1.33</v>
      </c>
      <c r="AD122" s="404">
        <v>2.1</v>
      </c>
      <c r="AE122" s="404">
        <v>1.34</v>
      </c>
      <c r="AF122" s="404">
        <v>1.42</v>
      </c>
      <c r="AG122" s="404">
        <v>1.58</v>
      </c>
      <c r="AH122" s="404">
        <v>1.79</v>
      </c>
      <c r="AI122" s="404">
        <v>2.2000000000000002</v>
      </c>
      <c r="AJ122" s="404">
        <v>4.83</v>
      </c>
      <c r="AK122" s="404">
        <v>5.34</v>
      </c>
      <c r="AL122" s="404">
        <v>5.67</v>
      </c>
      <c r="AM122" s="404">
        <v>5.41</v>
      </c>
      <c r="AN122" s="405">
        <v>4.91</v>
      </c>
      <c r="AO122" s="393"/>
      <c r="AP122" s="402">
        <v>21</v>
      </c>
      <c r="AQ122" s="403">
        <v>1.18</v>
      </c>
      <c r="AR122" s="404" t="s">
        <v>399</v>
      </c>
      <c r="AS122" s="404">
        <v>1.1200000000000001</v>
      </c>
      <c r="AT122" s="404">
        <v>1.21</v>
      </c>
      <c r="AU122" s="404">
        <v>1.4</v>
      </c>
      <c r="AV122" s="404" t="s">
        <v>399</v>
      </c>
      <c r="AW122" s="404" t="s">
        <v>399</v>
      </c>
      <c r="AX122" s="404" t="s">
        <v>399</v>
      </c>
      <c r="AY122" s="404" t="s">
        <v>399</v>
      </c>
      <c r="AZ122" s="404" t="s">
        <v>399</v>
      </c>
      <c r="BA122" s="404" t="s">
        <v>399</v>
      </c>
      <c r="BB122" s="405" t="s">
        <v>399</v>
      </c>
      <c r="BC122" s="201"/>
      <c r="BD122" s="201"/>
      <c r="BE122" s="201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1:69" ht="16.7" customHeight="1">
      <c r="A123" s="402">
        <v>28</v>
      </c>
      <c r="B123" s="403"/>
      <c r="C123" s="404">
        <v>0.7</v>
      </c>
      <c r="D123" s="404"/>
      <c r="E123" s="404"/>
      <c r="F123" s="404">
        <v>0.7</v>
      </c>
      <c r="G123" s="404">
        <v>0.64791666666666703</v>
      </c>
      <c r="H123" s="404">
        <v>0.84614041666666695</v>
      </c>
      <c r="I123" s="404">
        <v>0.77951958333333304</v>
      </c>
      <c r="J123" s="404">
        <v>0.81069333333333304</v>
      </c>
      <c r="K123" s="404">
        <v>0.73796416666666698</v>
      </c>
      <c r="L123" s="404">
        <v>0.75</v>
      </c>
      <c r="M123" s="405">
        <v>0.67333333333333301</v>
      </c>
      <c r="N123" s="393"/>
      <c r="O123" s="402">
        <v>28</v>
      </c>
      <c r="P123" s="403">
        <v>0.76249999999999996</v>
      </c>
      <c r="Q123" s="404">
        <v>0.74166666666666703</v>
      </c>
      <c r="R123" s="404">
        <v>0.64666666666666694</v>
      </c>
      <c r="S123" s="404">
        <v>0.73708333333333298</v>
      </c>
      <c r="T123" s="404">
        <v>0.73</v>
      </c>
      <c r="U123" s="404">
        <v>0.68374999999999997</v>
      </c>
      <c r="V123" s="404">
        <v>0.91507291666666701</v>
      </c>
      <c r="W123" s="404">
        <v>0.80925916666666697</v>
      </c>
      <c r="X123" s="404">
        <v>0.84564416666666697</v>
      </c>
      <c r="Y123" s="404">
        <v>0.77034499999999995</v>
      </c>
      <c r="Z123" s="404">
        <v>0.78</v>
      </c>
      <c r="AA123" s="405">
        <v>0.69083333333333297</v>
      </c>
      <c r="AB123" s="402">
        <v>24</v>
      </c>
      <c r="AC123" s="403">
        <v>1.44</v>
      </c>
      <c r="AD123" s="404">
        <v>2.14</v>
      </c>
      <c r="AE123" s="404">
        <v>0.8</v>
      </c>
      <c r="AF123" s="404">
        <v>1.5</v>
      </c>
      <c r="AG123" s="404">
        <v>1.64</v>
      </c>
      <c r="AH123" s="404">
        <v>1.73</v>
      </c>
      <c r="AI123" s="404">
        <v>2.4300000000000002</v>
      </c>
      <c r="AJ123" s="404">
        <v>4.96</v>
      </c>
      <c r="AK123" s="404">
        <v>5.35</v>
      </c>
      <c r="AL123" s="404">
        <v>5.77</v>
      </c>
      <c r="AM123" s="404">
        <v>5.37</v>
      </c>
      <c r="AN123" s="405">
        <v>4.82</v>
      </c>
      <c r="AO123" s="393"/>
      <c r="AP123" s="402">
        <v>24</v>
      </c>
      <c r="AQ123" s="403">
        <v>1.29</v>
      </c>
      <c r="AR123" s="404" t="s">
        <v>399</v>
      </c>
      <c r="AS123" s="404">
        <v>0.74</v>
      </c>
      <c r="AT123" s="404">
        <v>1.29</v>
      </c>
      <c r="AU123" s="404">
        <v>1.47</v>
      </c>
      <c r="AV123" s="404" t="s">
        <v>399</v>
      </c>
      <c r="AW123" s="404" t="s">
        <v>399</v>
      </c>
      <c r="AX123" s="404" t="s">
        <v>399</v>
      </c>
      <c r="AY123" s="404" t="s">
        <v>399</v>
      </c>
      <c r="AZ123" s="404" t="s">
        <v>399</v>
      </c>
      <c r="BA123" s="404" t="s">
        <v>399</v>
      </c>
      <c r="BB123" s="405" t="s">
        <v>399</v>
      </c>
      <c r="BC123" s="201"/>
      <c r="BD123" s="201"/>
      <c r="BE123" s="201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1:69" ht="16.7" customHeight="1">
      <c r="A124" s="402">
        <v>29</v>
      </c>
      <c r="B124" s="403"/>
      <c r="C124" s="404"/>
      <c r="D124" s="404"/>
      <c r="E124" s="404"/>
      <c r="F124" s="404">
        <v>0.7</v>
      </c>
      <c r="G124" s="404">
        <v>0.64791666666666703</v>
      </c>
      <c r="H124" s="404">
        <v>0.85464333333333298</v>
      </c>
      <c r="I124" s="404">
        <v>0.765913333333333</v>
      </c>
      <c r="J124" s="404">
        <v>0.81210083333333305</v>
      </c>
      <c r="K124" s="404">
        <v>0.73415083333333297</v>
      </c>
      <c r="L124" s="404">
        <v>0.75</v>
      </c>
      <c r="M124" s="405">
        <v>0.68</v>
      </c>
      <c r="N124" s="393"/>
      <c r="O124" s="402">
        <v>29</v>
      </c>
      <c r="P124" s="403">
        <v>0.77208333333333301</v>
      </c>
      <c r="Q124" s="404"/>
      <c r="R124" s="404">
        <v>0.65</v>
      </c>
      <c r="S124" s="404">
        <v>0.742916666666667</v>
      </c>
      <c r="T124" s="404">
        <v>0.73624999999999996</v>
      </c>
      <c r="U124" s="404">
        <v>0.68708333333333305</v>
      </c>
      <c r="V124" s="404">
        <v>0.92428833333333404</v>
      </c>
      <c r="W124" s="404">
        <v>0.79033874999999998</v>
      </c>
      <c r="X124" s="404">
        <v>0.84763624999999998</v>
      </c>
      <c r="Y124" s="404">
        <v>0.76596874999999998</v>
      </c>
      <c r="Z124" s="404">
        <v>0.78125</v>
      </c>
      <c r="AA124" s="405">
        <v>0.69791666666666596</v>
      </c>
      <c r="AB124" s="402" t="s">
        <v>495</v>
      </c>
      <c r="AC124" s="403">
        <v>1.51</v>
      </c>
      <c r="AD124" s="404">
        <v>2.09</v>
      </c>
      <c r="AE124" s="404">
        <v>0.77</v>
      </c>
      <c r="AF124" s="404">
        <v>1.51</v>
      </c>
      <c r="AG124" s="404">
        <v>1.73</v>
      </c>
      <c r="AH124" s="404">
        <v>1.73</v>
      </c>
      <c r="AI124" s="404">
        <v>2.75</v>
      </c>
      <c r="AJ124" s="404">
        <v>4.9800000000000004</v>
      </c>
      <c r="AK124" s="404">
        <v>5.42</v>
      </c>
      <c r="AL124" s="404">
        <v>5.7</v>
      </c>
      <c r="AM124" s="404">
        <v>5.32</v>
      </c>
      <c r="AN124" s="405">
        <v>4.78</v>
      </c>
      <c r="AO124" s="393"/>
      <c r="AP124" s="402" t="s">
        <v>495</v>
      </c>
      <c r="AQ124" s="403">
        <v>1.36</v>
      </c>
      <c r="AR124" s="404" t="s">
        <v>399</v>
      </c>
      <c r="AS124" s="404">
        <v>0.54</v>
      </c>
      <c r="AT124" s="404">
        <v>1.31</v>
      </c>
      <c r="AU124" s="404" t="s">
        <v>399</v>
      </c>
      <c r="AV124" s="404" t="s">
        <v>399</v>
      </c>
      <c r="AW124" s="404" t="s">
        <v>399</v>
      </c>
      <c r="AX124" s="404" t="s">
        <v>399</v>
      </c>
      <c r="AY124" s="404" t="s">
        <v>399</v>
      </c>
      <c r="AZ124" s="404" t="s">
        <v>399</v>
      </c>
      <c r="BA124" s="404" t="s">
        <v>399</v>
      </c>
      <c r="BB124" s="405" t="s">
        <v>399</v>
      </c>
      <c r="BC124" s="201"/>
      <c r="BD124" s="201"/>
      <c r="BE124" s="201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1:69" ht="16.7" customHeight="1">
      <c r="A125" s="402">
        <v>30</v>
      </c>
      <c r="B125" s="403"/>
      <c r="C125" s="404"/>
      <c r="D125" s="404"/>
      <c r="E125" s="404">
        <v>0.7</v>
      </c>
      <c r="F125" s="404">
        <v>0.706666666666667</v>
      </c>
      <c r="G125" s="404">
        <v>0.62333333333333296</v>
      </c>
      <c r="H125" s="404">
        <v>0.86460833333333298</v>
      </c>
      <c r="I125" s="404">
        <v>0.76841166666666605</v>
      </c>
      <c r="J125" s="404">
        <v>0.81599624999999998</v>
      </c>
      <c r="K125" s="404">
        <v>0.73929541666666698</v>
      </c>
      <c r="L125" s="404">
        <v>0.75</v>
      </c>
      <c r="M125" s="405">
        <v>0.67458333333333298</v>
      </c>
      <c r="N125" s="393"/>
      <c r="O125" s="402">
        <v>30</v>
      </c>
      <c r="P125" s="403">
        <v>0.78125</v>
      </c>
      <c r="Q125" s="404"/>
      <c r="R125" s="404">
        <v>0.64875000000000005</v>
      </c>
      <c r="S125" s="404">
        <v>0.74541666666666695</v>
      </c>
      <c r="T125" s="404">
        <v>0.74541666666666695</v>
      </c>
      <c r="U125" s="404">
        <v>0.65291666666666703</v>
      </c>
      <c r="V125" s="404">
        <v>0.93441041666666702</v>
      </c>
      <c r="W125" s="404">
        <v>0.79957124999999996</v>
      </c>
      <c r="X125" s="404">
        <v>0.84777708333333301</v>
      </c>
      <c r="Y125" s="404">
        <v>0.77129625000000002</v>
      </c>
      <c r="Z125" s="404">
        <v>0.78</v>
      </c>
      <c r="AA125" s="405">
        <v>0.69541666666666602</v>
      </c>
      <c r="AB125" s="402" t="s">
        <v>496</v>
      </c>
      <c r="AC125" s="408">
        <v>1.66</v>
      </c>
      <c r="AD125" s="409"/>
      <c r="AE125" s="409">
        <v>0.98</v>
      </c>
      <c r="AF125" s="409">
        <v>1.57</v>
      </c>
      <c r="AG125" s="409">
        <v>1.8</v>
      </c>
      <c r="AH125" s="409">
        <v>1.7</v>
      </c>
      <c r="AI125" s="409">
        <v>3.13</v>
      </c>
      <c r="AJ125" s="409">
        <v>5.13</v>
      </c>
      <c r="AK125" s="409">
        <v>5.51</v>
      </c>
      <c r="AL125" s="409">
        <v>5.62</v>
      </c>
      <c r="AM125" s="409">
        <v>5.33</v>
      </c>
      <c r="AN125" s="410">
        <v>4.57</v>
      </c>
      <c r="AO125" s="393"/>
      <c r="AP125" s="407" t="s">
        <v>496</v>
      </c>
      <c r="AQ125" s="408">
        <v>1.51</v>
      </c>
      <c r="AR125" s="409"/>
      <c r="AS125" s="409">
        <v>0.76</v>
      </c>
      <c r="AT125" s="409">
        <v>1.38</v>
      </c>
      <c r="AU125" s="409" t="s">
        <v>399</v>
      </c>
      <c r="AV125" s="409">
        <v>1.53</v>
      </c>
      <c r="AW125" s="409" t="s">
        <v>399</v>
      </c>
      <c r="AX125" s="409" t="s">
        <v>399</v>
      </c>
      <c r="AY125" s="409" t="s">
        <v>399</v>
      </c>
      <c r="AZ125" s="409" t="s">
        <v>399</v>
      </c>
      <c r="BA125" s="409" t="s">
        <v>399</v>
      </c>
      <c r="BB125" s="410" t="s">
        <v>399</v>
      </c>
      <c r="BC125" s="201"/>
      <c r="BD125" s="201"/>
      <c r="BE125" s="201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1:69" ht="16.7" customHeight="1">
      <c r="A126" s="407">
        <v>31</v>
      </c>
      <c r="B126" s="408">
        <v>0.74</v>
      </c>
      <c r="C126" s="409"/>
      <c r="D126" s="409">
        <v>0.64</v>
      </c>
      <c r="E126" s="409"/>
      <c r="F126" s="409">
        <v>0.71541666666666703</v>
      </c>
      <c r="G126" s="409"/>
      <c r="H126" s="409">
        <v>0.87239750000000005</v>
      </c>
      <c r="I126" s="409">
        <v>0.774285</v>
      </c>
      <c r="J126" s="409"/>
      <c r="K126" s="409">
        <v>0.74170333333333305</v>
      </c>
      <c r="L126" s="409"/>
      <c r="M126" s="410">
        <v>0.66749999999999998</v>
      </c>
      <c r="N126" s="393"/>
      <c r="O126" s="407">
        <v>31</v>
      </c>
      <c r="P126" s="408">
        <v>0.78666666666666696</v>
      </c>
      <c r="Q126" s="409"/>
      <c r="R126" s="409">
        <v>0.65</v>
      </c>
      <c r="S126" s="409"/>
      <c r="T126" s="409">
        <v>0.75458333333333305</v>
      </c>
      <c r="U126" s="409"/>
      <c r="V126" s="409">
        <v>0.94374333333333305</v>
      </c>
      <c r="W126" s="409">
        <v>0.81035250000000103</v>
      </c>
      <c r="X126" s="409"/>
      <c r="Y126" s="409">
        <v>0.77359624999999999</v>
      </c>
      <c r="Z126" s="409"/>
      <c r="AA126" s="410">
        <v>0.69</v>
      </c>
      <c r="AB126" s="430" t="s">
        <v>351</v>
      </c>
      <c r="AC126" s="399">
        <f t="shared" ref="AC126:AN126" si="11">AVERAGE(AC116:AC125)</f>
        <v>1.9440000000000002</v>
      </c>
      <c r="AD126" s="400">
        <f t="shared" si="11"/>
        <v>1.9688888888888887</v>
      </c>
      <c r="AE126" s="400">
        <f t="shared" si="11"/>
        <v>1.5100000000000002</v>
      </c>
      <c r="AF126" s="400">
        <f t="shared" si="11"/>
        <v>1.331</v>
      </c>
      <c r="AG126" s="400">
        <f t="shared" si="11"/>
        <v>1.6870000000000001</v>
      </c>
      <c r="AH126" s="400">
        <f t="shared" si="11"/>
        <v>1.8839999999999999</v>
      </c>
      <c r="AI126" s="400">
        <f t="shared" si="11"/>
        <v>2.0919999999999996</v>
      </c>
      <c r="AJ126" s="400">
        <f t="shared" si="11"/>
        <v>4.5250000000000004</v>
      </c>
      <c r="AK126" s="400">
        <f t="shared" si="11"/>
        <v>5.3209999999999997</v>
      </c>
      <c r="AL126" s="400">
        <f t="shared" si="11"/>
        <v>5.6690000000000005</v>
      </c>
      <c r="AM126" s="400">
        <f t="shared" si="11"/>
        <v>5.4459999999999997</v>
      </c>
      <c r="AN126" s="401">
        <f t="shared" si="11"/>
        <v>5</v>
      </c>
      <c r="AO126" s="393"/>
      <c r="AP126" s="430" t="s">
        <v>351</v>
      </c>
      <c r="AQ126" s="399"/>
      <c r="AR126" s="400"/>
      <c r="AS126" s="400"/>
      <c r="AT126" s="400">
        <f>AVERAGE(AT116:AT125)</f>
        <v>1.1240000000000001</v>
      </c>
      <c r="AU126" s="400"/>
      <c r="AV126" s="400"/>
      <c r="AW126" s="400"/>
      <c r="AX126" s="400"/>
      <c r="AY126" s="400"/>
      <c r="AZ126" s="400"/>
      <c r="BA126" s="400"/>
      <c r="BB126" s="401"/>
      <c r="BC126" s="201"/>
      <c r="BD126" s="201"/>
      <c r="BE126" s="201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1:69" ht="16.7" customHeight="1">
      <c r="A127" s="398" t="s">
        <v>351</v>
      </c>
      <c r="B127" s="399">
        <f t="shared" ref="B127:M127" si="12">AVERAGE(B96:B126)</f>
        <v>0.65300000000000002</v>
      </c>
      <c r="C127" s="400">
        <f t="shared" si="12"/>
        <v>0.74444444444444435</v>
      </c>
      <c r="D127" s="400">
        <f t="shared" si="12"/>
        <v>0.66700000000000004</v>
      </c>
      <c r="E127" s="400">
        <f t="shared" si="12"/>
        <v>0.66300000000000003</v>
      </c>
      <c r="F127" s="400">
        <f t="shared" si="12"/>
        <v>0.69581989247311826</v>
      </c>
      <c r="G127" s="400">
        <f t="shared" si="12"/>
        <v>0.66890277777777774</v>
      </c>
      <c r="H127" s="400">
        <f t="shared" si="12"/>
        <v>0.72919936827956988</v>
      </c>
      <c r="I127" s="400">
        <f t="shared" si="12"/>
        <v>0.89697955645161287</v>
      </c>
      <c r="J127" s="400">
        <f t="shared" si="12"/>
        <v>0.81283645833333329</v>
      </c>
      <c r="K127" s="400">
        <f t="shared" si="12"/>
        <v>0.78205392473118285</v>
      </c>
      <c r="L127" s="400">
        <f t="shared" si="12"/>
        <v>0.74503958333333342</v>
      </c>
      <c r="M127" s="401">
        <f t="shared" si="12"/>
        <v>0.69873655913978494</v>
      </c>
      <c r="N127" s="411"/>
      <c r="O127" s="398" t="s">
        <v>351</v>
      </c>
      <c r="P127" s="399">
        <f t="shared" ref="P127:AA127" si="13">AVERAGE(P96:P126)</f>
        <v>0.68892473118279551</v>
      </c>
      <c r="Q127" s="400">
        <f t="shared" si="13"/>
        <v>0.78244047619047641</v>
      </c>
      <c r="R127" s="400">
        <f t="shared" si="13"/>
        <v>0.69971774193548386</v>
      </c>
      <c r="S127" s="400">
        <f t="shared" si="13"/>
        <v>0.6887500000000002</v>
      </c>
      <c r="T127" s="400">
        <f t="shared" si="13"/>
        <v>0.72153225806451615</v>
      </c>
      <c r="U127" s="400">
        <f t="shared" si="13"/>
        <v>0.69987500000000014</v>
      </c>
      <c r="V127" s="400">
        <f t="shared" si="13"/>
        <v>0.78047935483870956</v>
      </c>
      <c r="W127" s="400">
        <f t="shared" si="13"/>
        <v>0.96976240591397866</v>
      </c>
      <c r="X127" s="400">
        <f t="shared" si="13"/>
        <v>0.85201993055555569</v>
      </c>
      <c r="Y127" s="400">
        <f t="shared" si="13"/>
        <v>0.81054801075268812</v>
      </c>
      <c r="Z127" s="400">
        <f t="shared" si="13"/>
        <v>0.77850776388888898</v>
      </c>
      <c r="AA127" s="401">
        <f t="shared" si="13"/>
        <v>0.71965053763440856</v>
      </c>
      <c r="AB127" s="415" t="s">
        <v>352</v>
      </c>
      <c r="AC127" s="412">
        <f t="shared" ref="AC127:AN127" si="14">MIN(AC116:AC125)</f>
        <v>0.92</v>
      </c>
      <c r="AD127" s="404">
        <f t="shared" si="14"/>
        <v>1.7</v>
      </c>
      <c r="AE127" s="413">
        <f t="shared" si="14"/>
        <v>0.77</v>
      </c>
      <c r="AF127" s="413">
        <f t="shared" si="14"/>
        <v>1.05</v>
      </c>
      <c r="AG127" s="413">
        <f t="shared" si="14"/>
        <v>1.53</v>
      </c>
      <c r="AH127" s="404">
        <f t="shared" si="14"/>
        <v>1.7</v>
      </c>
      <c r="AI127" s="413">
        <f t="shared" si="14"/>
        <v>1.45</v>
      </c>
      <c r="AJ127" s="413">
        <f t="shared" si="14"/>
        <v>3.61</v>
      </c>
      <c r="AK127" s="413">
        <f t="shared" si="14"/>
        <v>5.21</v>
      </c>
      <c r="AL127" s="404">
        <f t="shared" si="14"/>
        <v>5.62</v>
      </c>
      <c r="AM127" s="404">
        <f t="shared" si="14"/>
        <v>5.32</v>
      </c>
      <c r="AN127" s="414">
        <f t="shared" si="14"/>
        <v>4.57</v>
      </c>
      <c r="AO127" s="393"/>
      <c r="AP127" s="415" t="s">
        <v>352</v>
      </c>
      <c r="AQ127" s="412">
        <f>MIN(AQ116:AQ125)</f>
        <v>0.73</v>
      </c>
      <c r="AR127" s="404">
        <f>MIN(AR116:AR125)</f>
        <v>1.56</v>
      </c>
      <c r="AS127" s="404">
        <f>MIN(AS116:AS125)</f>
        <v>0.54</v>
      </c>
      <c r="AT127" s="413">
        <v>0.84</v>
      </c>
      <c r="AU127" s="404">
        <v>1.35</v>
      </c>
      <c r="AV127" s="404">
        <v>1.53</v>
      </c>
      <c r="AW127" s="413">
        <v>1.29</v>
      </c>
      <c r="AX127" s="413" t="s">
        <v>399</v>
      </c>
      <c r="AY127" s="413" t="s">
        <v>399</v>
      </c>
      <c r="AZ127" s="413" t="s">
        <v>399</v>
      </c>
      <c r="BA127" s="413" t="s">
        <v>399</v>
      </c>
      <c r="BB127" s="414" t="s">
        <v>399</v>
      </c>
      <c r="BC127" s="201"/>
      <c r="BD127" s="201"/>
      <c r="BE127" s="201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1:69" ht="16.7" customHeight="1">
      <c r="A128" s="402" t="s">
        <v>352</v>
      </c>
      <c r="B128" s="412">
        <v>0.59</v>
      </c>
      <c r="C128" s="404">
        <v>0.7</v>
      </c>
      <c r="D128" s="413">
        <v>0.62</v>
      </c>
      <c r="E128" s="404">
        <v>0.64</v>
      </c>
      <c r="F128" s="413">
        <v>0.65</v>
      </c>
      <c r="G128" s="413">
        <v>0.62</v>
      </c>
      <c r="H128" s="413">
        <v>0.59</v>
      </c>
      <c r="I128" s="404">
        <v>0.76307000000000003</v>
      </c>
      <c r="J128" s="404">
        <v>0.77707000000000004</v>
      </c>
      <c r="K128" s="413">
        <v>0.73029999999999995</v>
      </c>
      <c r="L128" s="404">
        <v>0.73</v>
      </c>
      <c r="M128" s="414">
        <v>0.65</v>
      </c>
      <c r="N128" s="415"/>
      <c r="O128" s="402" t="s">
        <v>352</v>
      </c>
      <c r="P128" s="403">
        <v>0.6</v>
      </c>
      <c r="Q128" s="413">
        <v>0.74</v>
      </c>
      <c r="R128" s="413">
        <v>0.62</v>
      </c>
      <c r="S128" s="413">
        <v>0.65</v>
      </c>
      <c r="T128" s="413">
        <v>0.65</v>
      </c>
      <c r="U128" s="413">
        <v>0.63</v>
      </c>
      <c r="V128" s="413">
        <v>0.6</v>
      </c>
      <c r="W128" s="404">
        <v>0.78573000000000004</v>
      </c>
      <c r="X128" s="404">
        <v>0.81523999999999996</v>
      </c>
      <c r="Y128" s="404">
        <v>0.74768000000000001</v>
      </c>
      <c r="Z128" s="404">
        <v>0.76497999999999999</v>
      </c>
      <c r="AA128" s="414">
        <v>0.66</v>
      </c>
      <c r="AB128" s="431" t="s">
        <v>353</v>
      </c>
      <c r="AC128" s="416">
        <f t="shared" ref="AC128:AN128" si="15">MAX(AC116:AC125)</f>
        <v>4.22</v>
      </c>
      <c r="AD128" s="417">
        <f t="shared" si="15"/>
        <v>2.14</v>
      </c>
      <c r="AE128" s="417">
        <f t="shared" si="15"/>
        <v>2.21</v>
      </c>
      <c r="AF128" s="417">
        <f t="shared" si="15"/>
        <v>1.57</v>
      </c>
      <c r="AG128" s="409">
        <f t="shared" si="15"/>
        <v>1.8</v>
      </c>
      <c r="AH128" s="417">
        <f t="shared" si="15"/>
        <v>2.16</v>
      </c>
      <c r="AI128" s="417">
        <f t="shared" si="15"/>
        <v>3.13</v>
      </c>
      <c r="AJ128" s="417">
        <f t="shared" si="15"/>
        <v>5.13</v>
      </c>
      <c r="AK128" s="417">
        <f t="shared" si="15"/>
        <v>5.51</v>
      </c>
      <c r="AL128" s="409">
        <f t="shared" si="15"/>
        <v>5.77</v>
      </c>
      <c r="AM128" s="417">
        <f t="shared" si="15"/>
        <v>5.56</v>
      </c>
      <c r="AN128" s="418">
        <f t="shared" si="15"/>
        <v>5.26</v>
      </c>
      <c r="AO128" s="393"/>
      <c r="AP128" s="431" t="s">
        <v>353</v>
      </c>
      <c r="AQ128" s="416" t="s">
        <v>399</v>
      </c>
      <c r="AR128" s="417" t="s">
        <v>399</v>
      </c>
      <c r="AS128" s="417" t="s">
        <v>399</v>
      </c>
      <c r="AT128" s="417">
        <v>1.38</v>
      </c>
      <c r="AU128" s="417" t="s">
        <v>399</v>
      </c>
      <c r="AV128" s="417" t="s">
        <v>399</v>
      </c>
      <c r="AW128" s="417" t="s">
        <v>399</v>
      </c>
      <c r="AX128" s="417" t="s">
        <v>399</v>
      </c>
      <c r="AY128" s="417" t="s">
        <v>399</v>
      </c>
      <c r="AZ128" s="409" t="s">
        <v>399</v>
      </c>
      <c r="BA128" s="417" t="s">
        <v>399</v>
      </c>
      <c r="BB128" s="418" t="s">
        <v>399</v>
      </c>
      <c r="BC128" s="201"/>
      <c r="BD128" s="201"/>
      <c r="BE128" s="201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1:69" ht="16.7" customHeight="1">
      <c r="A129" s="407" t="s">
        <v>353</v>
      </c>
      <c r="B129" s="416">
        <v>0.74</v>
      </c>
      <c r="C129" s="409">
        <v>0.84</v>
      </c>
      <c r="D129" s="417">
        <v>0.71</v>
      </c>
      <c r="E129" s="409">
        <v>0.7</v>
      </c>
      <c r="F129" s="417">
        <v>0.73</v>
      </c>
      <c r="G129" s="417">
        <v>0.75</v>
      </c>
      <c r="H129" s="409">
        <v>0.87658000000000003</v>
      </c>
      <c r="I129" s="409">
        <v>0.96850999999999998</v>
      </c>
      <c r="J129" s="409">
        <v>0.84084999999999999</v>
      </c>
      <c r="K129" s="409">
        <v>0.83513000000000004</v>
      </c>
      <c r="L129" s="417">
        <v>0.75</v>
      </c>
      <c r="M129" s="418">
        <v>0.76</v>
      </c>
      <c r="N129" s="415"/>
      <c r="O129" s="407" t="s">
        <v>353</v>
      </c>
      <c r="P129" s="416">
        <v>0.79</v>
      </c>
      <c r="Q129" s="417">
        <v>0.81</v>
      </c>
      <c r="R129" s="417">
        <v>0.75</v>
      </c>
      <c r="S129" s="417">
        <v>0.75</v>
      </c>
      <c r="T129" s="417">
        <v>0.77</v>
      </c>
      <c r="U129" s="417">
        <v>0.8</v>
      </c>
      <c r="V129" s="417">
        <v>0.95018999999999998</v>
      </c>
      <c r="W129" s="409">
        <v>1.0561499999999999</v>
      </c>
      <c r="X129" s="409">
        <v>0.87868999999999997</v>
      </c>
      <c r="Y129" s="409">
        <v>0.86477999999999999</v>
      </c>
      <c r="Z129" s="417">
        <v>0.79</v>
      </c>
      <c r="AA129" s="418">
        <v>0.79</v>
      </c>
      <c r="AB129" s="419" t="s">
        <v>507</v>
      </c>
      <c r="AC129" s="419"/>
      <c r="AD129" s="419"/>
      <c r="AE129" s="419" t="s">
        <v>508</v>
      </c>
      <c r="AF129" s="419"/>
      <c r="AG129" s="419"/>
      <c r="AH129" s="419"/>
      <c r="AI129" s="419"/>
      <c r="AJ129" s="419" t="s">
        <v>509</v>
      </c>
      <c r="AK129" s="419"/>
      <c r="AL129" s="419"/>
      <c r="AM129" s="419"/>
      <c r="AN129" s="419"/>
      <c r="AO129" s="393"/>
      <c r="AP129" s="419" t="s">
        <v>500</v>
      </c>
      <c r="AQ129" s="419"/>
      <c r="AR129" s="419"/>
      <c r="AS129" s="419" t="s">
        <v>510</v>
      </c>
      <c r="AT129" s="419"/>
      <c r="AU129" s="419"/>
      <c r="AV129" s="419"/>
      <c r="AW129" s="419"/>
      <c r="AX129" s="432" t="s">
        <v>511</v>
      </c>
      <c r="AY129" s="432"/>
      <c r="AZ129" s="432"/>
      <c r="BA129" s="432"/>
      <c r="BB129" s="432"/>
      <c r="BC129" s="201"/>
      <c r="BD129" s="201"/>
      <c r="BE129" s="201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1:69" ht="16.7" customHeight="1">
      <c r="A130" s="419" t="s">
        <v>512</v>
      </c>
      <c r="B130" s="419"/>
      <c r="C130" s="419"/>
      <c r="D130" s="392" t="s">
        <v>513</v>
      </c>
      <c r="E130" s="392"/>
      <c r="F130" s="392"/>
      <c r="G130" s="392"/>
      <c r="H130" s="392"/>
      <c r="I130" s="392" t="s">
        <v>514</v>
      </c>
      <c r="J130" s="392"/>
      <c r="K130" s="392"/>
      <c r="L130" s="392"/>
      <c r="M130" s="392"/>
      <c r="N130" s="393"/>
      <c r="O130" s="419" t="s">
        <v>515</v>
      </c>
      <c r="P130" s="419"/>
      <c r="Q130" s="419"/>
      <c r="R130" s="392" t="s">
        <v>516</v>
      </c>
      <c r="S130" s="392"/>
      <c r="T130" s="392"/>
      <c r="U130" s="392"/>
      <c r="V130" s="392"/>
      <c r="W130" s="419" t="s">
        <v>517</v>
      </c>
      <c r="X130" s="419"/>
      <c r="Y130" s="419"/>
      <c r="Z130" s="419"/>
      <c r="AA130" s="419"/>
      <c r="AB130" s="393"/>
      <c r="AC130" s="393"/>
      <c r="AD130" s="393"/>
      <c r="AE130" s="393"/>
      <c r="AF130" s="393"/>
      <c r="AG130" s="393"/>
      <c r="AH130" s="393"/>
      <c r="AI130" s="393"/>
      <c r="AJ130" s="393"/>
      <c r="AK130" s="393"/>
      <c r="AL130" s="420"/>
      <c r="AM130" s="393"/>
      <c r="AN130" s="393"/>
      <c r="AO130" s="393"/>
      <c r="AP130" s="393"/>
      <c r="AQ130" s="393"/>
      <c r="AR130" s="393"/>
      <c r="AS130" s="393"/>
      <c r="AT130" s="393"/>
      <c r="AU130" s="393"/>
      <c r="AV130" s="393"/>
      <c r="AW130" s="427"/>
      <c r="AX130" s="393"/>
      <c r="AY130" s="392" t="s">
        <v>518</v>
      </c>
      <c r="AZ130" s="392"/>
      <c r="BA130" s="392"/>
      <c r="BB130" s="392"/>
      <c r="BC130" s="201"/>
      <c r="BD130" s="201"/>
      <c r="BE130" s="201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1:69" ht="16.7" customHeight="1">
      <c r="A131" s="393"/>
      <c r="B131" s="393"/>
      <c r="C131" s="393"/>
      <c r="D131" s="393"/>
      <c r="E131" s="393"/>
      <c r="F131" s="393"/>
      <c r="G131" s="426">
        <v>42187</v>
      </c>
      <c r="H131" s="426"/>
      <c r="I131" s="393"/>
      <c r="J131" s="393"/>
      <c r="K131" s="421"/>
      <c r="L131" s="421"/>
      <c r="M131" s="421"/>
      <c r="N131" s="393"/>
      <c r="O131" s="393"/>
      <c r="P131" s="393"/>
      <c r="Q131" s="393"/>
      <c r="R131" s="393"/>
      <c r="S131" s="393"/>
      <c r="T131" s="393"/>
      <c r="U131" s="426">
        <v>42187</v>
      </c>
      <c r="V131" s="426"/>
      <c r="W131" s="393"/>
      <c r="X131" s="393"/>
      <c r="Y131" s="420"/>
      <c r="Z131" s="393"/>
      <c r="AA131" s="393"/>
      <c r="AB131" s="393"/>
      <c r="AC131" s="393"/>
      <c r="AD131" s="393"/>
      <c r="AE131" s="393"/>
      <c r="AF131" s="393"/>
      <c r="AG131" s="393"/>
      <c r="AH131" s="393"/>
      <c r="AI131" s="393"/>
      <c r="AJ131" s="393"/>
      <c r="AK131" s="393"/>
      <c r="AL131" s="393"/>
      <c r="AM131" s="393"/>
      <c r="AN131" s="393"/>
      <c r="AO131" s="393"/>
      <c r="AP131" s="393"/>
      <c r="AQ131" s="393"/>
      <c r="AR131" s="393"/>
      <c r="AS131" s="393"/>
      <c r="AT131" s="393"/>
      <c r="AU131" s="393"/>
      <c r="AV131" s="393"/>
      <c r="AW131" s="393"/>
      <c r="AX131" s="393"/>
      <c r="AY131" s="392" t="s">
        <v>519</v>
      </c>
      <c r="AZ131" s="392"/>
      <c r="BA131" s="392"/>
      <c r="BB131" s="392"/>
      <c r="BC131" s="201"/>
      <c r="BD131" s="201"/>
      <c r="BE131" s="201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1:69" ht="16.7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275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201"/>
      <c r="BD132" s="201"/>
      <c r="BE132" s="201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1:69" ht="16.7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201"/>
      <c r="BD133" s="201"/>
      <c r="BE133" s="201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1:69" ht="16.7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201"/>
      <c r="BD134" s="201"/>
      <c r="BE134" s="201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1:69" ht="16.7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201"/>
      <c r="BD135" s="201"/>
      <c r="BE135" s="201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1:69" ht="16.7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201"/>
      <c r="BD136" s="201"/>
      <c r="BE136" s="201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1:69" ht="16.7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201"/>
      <c r="BD137" s="201"/>
      <c r="BE137" s="201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1:69" ht="16.7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8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87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201"/>
      <c r="BD138" s="201"/>
      <c r="BE138" s="201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1:69" ht="16.7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201"/>
      <c r="BD139" s="201"/>
      <c r="BE139" s="201"/>
    </row>
    <row r="140" spans="1:69" ht="16.7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201"/>
      <c r="BD140" s="201"/>
      <c r="BE140" s="201"/>
    </row>
    <row r="141" spans="1:69" ht="16.7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201"/>
      <c r="BD141" s="201"/>
      <c r="BE141" s="201"/>
    </row>
    <row r="142" spans="1:69" ht="16.7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201"/>
      <c r="BD142" s="201"/>
      <c r="BE142" s="201"/>
    </row>
    <row r="143" spans="1:69" ht="16.7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201"/>
      <c r="BD143" s="201"/>
      <c r="BE143" s="201"/>
    </row>
    <row r="144" spans="1:69" ht="16.7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201"/>
      <c r="BD144" s="201"/>
      <c r="BE144" s="201"/>
    </row>
    <row r="145" spans="1:57" ht="16.7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201"/>
      <c r="BD145" s="201"/>
      <c r="BE145" s="201"/>
    </row>
    <row r="146" spans="1:57" ht="16.7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201"/>
      <c r="AV146" s="201"/>
      <c r="AW146" s="201"/>
      <c r="AX146" s="201"/>
      <c r="AY146" s="201"/>
      <c r="AZ146" s="201"/>
      <c r="BA146" s="201"/>
      <c r="BB146" s="201"/>
      <c r="BC146" s="201"/>
      <c r="BD146" s="201"/>
      <c r="BE146" s="201"/>
    </row>
    <row r="147" spans="1:57" ht="16.7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201"/>
      <c r="AV147" s="201"/>
      <c r="AW147" s="201"/>
      <c r="AX147" s="201"/>
      <c r="AY147" s="201"/>
      <c r="AZ147" s="201"/>
      <c r="BA147" s="201"/>
      <c r="BB147" s="201"/>
      <c r="BC147" s="201"/>
      <c r="BD147" s="201"/>
      <c r="BE147" s="201"/>
    </row>
    <row r="148" spans="1:57" ht="16.7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57" ht="16.7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57" ht="16.7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57" ht="16.7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57" ht="16.7" customHeight="1"/>
    <row r="153" spans="1:57" ht="16.7" customHeight="1"/>
    <row r="154" spans="1:57" ht="16.7" customHeight="1"/>
    <row r="155" spans="1:57" ht="16.7" customHeight="1"/>
    <row r="156" spans="1:57" ht="16.7" customHeight="1"/>
    <row r="157" spans="1:57" ht="16.7" customHeight="1"/>
    <row r="158" spans="1:57" ht="16.7" customHeight="1"/>
    <row r="159" spans="1:57" ht="16.7" customHeight="1"/>
    <row r="160" spans="1:57" ht="16.7" customHeight="1"/>
    <row r="161" ht="16.7" customHeight="1"/>
    <row r="162" ht="16.7" customHeight="1"/>
    <row r="163" ht="16.7" customHeight="1"/>
    <row r="164" ht="16.7" customHeight="1"/>
    <row r="165" ht="16.7" customHeight="1"/>
    <row r="166" ht="16.7" customHeight="1"/>
    <row r="167" ht="16.7" customHeight="1"/>
    <row r="168" ht="16.7" customHeight="1"/>
  </sheetData>
  <mergeCells count="96">
    <mergeCell ref="AY130:BB130"/>
    <mergeCell ref="G131:H131"/>
    <mergeCell ref="K131:M131"/>
    <mergeCell ref="U131:V131"/>
    <mergeCell ref="AY131:BB131"/>
    <mergeCell ref="W130:AA130"/>
    <mergeCell ref="A130:C130"/>
    <mergeCell ref="D130:H130"/>
    <mergeCell ref="I130:M130"/>
    <mergeCell ref="O130:Q130"/>
    <mergeCell ref="R130:V130"/>
    <mergeCell ref="AX129:BB129"/>
    <mergeCell ref="AX110:BB110"/>
    <mergeCell ref="AB113:AC113"/>
    <mergeCell ref="AK113:AN113"/>
    <mergeCell ref="AY113:BB113"/>
    <mergeCell ref="AB114:AB115"/>
    <mergeCell ref="AC114:AN114"/>
    <mergeCell ref="AP114:AP115"/>
    <mergeCell ref="AQ114:BB114"/>
    <mergeCell ref="AB129:AD129"/>
    <mergeCell ref="AE129:AI129"/>
    <mergeCell ref="AJ129:AN129"/>
    <mergeCell ref="AP129:AR129"/>
    <mergeCell ref="AS129:AW129"/>
    <mergeCell ref="AP94:AP95"/>
    <mergeCell ref="AQ94:BB94"/>
    <mergeCell ref="AB109:AD109"/>
    <mergeCell ref="AE109:AI109"/>
    <mergeCell ref="AJ109:AN109"/>
    <mergeCell ref="AP109:AR109"/>
    <mergeCell ref="AS109:AV109"/>
    <mergeCell ref="AX109:BB109"/>
    <mergeCell ref="AC94:AN94"/>
    <mergeCell ref="A94:A95"/>
    <mergeCell ref="B94:M94"/>
    <mergeCell ref="O94:O95"/>
    <mergeCell ref="P94:AA94"/>
    <mergeCell ref="AB94:AB95"/>
    <mergeCell ref="AV86:AW86"/>
    <mergeCell ref="AZ86:BB86"/>
    <mergeCell ref="A91:B91"/>
    <mergeCell ref="AB93:AC93"/>
    <mergeCell ref="AK93:AN93"/>
    <mergeCell ref="AP93:AQ93"/>
    <mergeCell ref="AY93:BB93"/>
    <mergeCell ref="F86:G86"/>
    <mergeCell ref="H86:M86"/>
    <mergeCell ref="U86:V86"/>
    <mergeCell ref="AG86:AI86"/>
    <mergeCell ref="AM86:AN86"/>
    <mergeCell ref="AC49:AN49"/>
    <mergeCell ref="AJ85:AN85"/>
    <mergeCell ref="AP85:AR85"/>
    <mergeCell ref="AS85:AW85"/>
    <mergeCell ref="AX85:BB85"/>
    <mergeCell ref="AZ41:BB41"/>
    <mergeCell ref="AP49:AP50"/>
    <mergeCell ref="AQ49:BB49"/>
    <mergeCell ref="A85:C85"/>
    <mergeCell ref="D85:H85"/>
    <mergeCell ref="I85:M85"/>
    <mergeCell ref="O85:Q85"/>
    <mergeCell ref="R85:V85"/>
    <mergeCell ref="W85:AA85"/>
    <mergeCell ref="AB85:AD85"/>
    <mergeCell ref="AE85:AI85"/>
    <mergeCell ref="A49:A50"/>
    <mergeCell ref="B49:M49"/>
    <mergeCell ref="O49:O50"/>
    <mergeCell ref="P49:AA49"/>
    <mergeCell ref="AB49:AB50"/>
    <mergeCell ref="A46:B46"/>
    <mergeCell ref="AB46:AC46"/>
    <mergeCell ref="AP4:AP5"/>
    <mergeCell ref="AQ4:BB4"/>
    <mergeCell ref="A40:C40"/>
    <mergeCell ref="D40:H40"/>
    <mergeCell ref="I40:M40"/>
    <mergeCell ref="O40:Q40"/>
    <mergeCell ref="R40:V40"/>
    <mergeCell ref="W40:AA40"/>
    <mergeCell ref="AB40:AD40"/>
    <mergeCell ref="AE40:AI40"/>
    <mergeCell ref="AJ40:AN40"/>
    <mergeCell ref="AP40:AR40"/>
    <mergeCell ref="AS40:AW40"/>
    <mergeCell ref="AX40:BB40"/>
    <mergeCell ref="A1:B1"/>
    <mergeCell ref="AB1:AC1"/>
    <mergeCell ref="A4:A5"/>
    <mergeCell ref="B4:M4"/>
    <mergeCell ref="O4:O5"/>
    <mergeCell ref="P4:AA4"/>
    <mergeCell ref="AB4:AB5"/>
    <mergeCell ref="AC4:AN4"/>
  </mergeCells>
  <printOptions horizontalCentered="1"/>
  <pageMargins left="0.62519685039370121" right="0.56259842519684999" top="1.0708661417322831" bottom="0.46377952755905599" header="0.51929133858267706" footer="0.231889763779528"/>
  <pageSetup paperSize="9" scale="59" fitToWidth="0" fitToHeight="0" orientation="portrait" r:id="rId1"/>
  <headerFooter alignWithMargins="0"/>
  <rowBreaks count="2" manualBreakCount="2">
    <brk id="45" max="53" man="1"/>
    <brk id="90" max="53" man="1"/>
  </rowBreaks>
  <colBreaks count="1" manualBreakCount="1">
    <brk id="27" min="15" max="1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184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8</vt:i4>
      </vt:variant>
      <vt:variant>
        <vt:lpstr>Nimega vahemikud</vt:lpstr>
      </vt:variant>
      <vt:variant>
        <vt:i4>2</vt:i4>
      </vt:variant>
    </vt:vector>
  </HeadingPairs>
  <TitlesOfParts>
    <vt:vector size="10" baseType="lpstr">
      <vt:lpstr>Hüdrom_režiim_14</vt:lpstr>
      <vt:lpstr>Sademed14</vt:lpstr>
      <vt:lpstr>Lumi14</vt:lpstr>
      <vt:lpstr>Vooluhulk14</vt:lpstr>
      <vt:lpstr>Vooluhulk_14</vt:lpstr>
      <vt:lpstr>Aurumine_14</vt:lpstr>
      <vt:lpstr>soo_põhjavee_kaevud14</vt:lpstr>
      <vt:lpstr>Hg_kaevud_14</vt:lpstr>
      <vt:lpstr>Hg_kaevud_14!Prindiala</vt:lpstr>
      <vt:lpstr>Vooluhulk14!Prindiala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1089</cp:revision>
  <cp:lastPrinted>2018-11-05T09:29:53Z</cp:lastPrinted>
  <dcterms:created xsi:type="dcterms:W3CDTF">2012-06-09T13:29:59Z</dcterms:created>
  <dcterms:modified xsi:type="dcterms:W3CDTF">2018-11-05T09:35:46Z</dcterms:modified>
  <cp:contentStatus/>
</cp:coreProperties>
</file>