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3\"/>
    </mc:Choice>
  </mc:AlternateContent>
  <bookViews>
    <workbookView xWindow="0" yWindow="0" windowWidth="19200" windowHeight="7305"/>
  </bookViews>
  <sheets>
    <sheet name="Hüdrom režiim 13" sheetId="1" r:id="rId1"/>
    <sheet name="Sademed13" sheetId="2" r:id="rId2"/>
    <sheet name="Lumi13" sheetId="3" r:id="rId3"/>
    <sheet name="Vooluhulk13" sheetId="4" r:id="rId4"/>
    <sheet name="Vooluhulk 13" sheetId="5" r:id="rId5"/>
    <sheet name="Aurumine 13" sheetId="6" r:id="rId6"/>
    <sheet name="Soo.kaevud13" sheetId="7" r:id="rId7"/>
    <sheet name="Hg.Põhjav.kaevud 13" sheetId="8" r:id="rId8"/>
  </sheets>
  <definedNames>
    <definedName name="_xlnm.Print_Area" localSheetId="1">Sademed13!$A$1:$AH$37</definedName>
  </definedNames>
  <calcPr calcId="152511"/>
</workbook>
</file>

<file path=xl/calcChain.xml><?xml version="1.0" encoding="utf-8"?>
<calcChain xmlns="http://schemas.openxmlformats.org/spreadsheetml/2006/main">
  <c r="AQ123" i="8" l="1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U122" i="8"/>
  <c r="AT122" i="8"/>
  <c r="AR122" i="8"/>
  <c r="AQ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M122" i="8"/>
  <c r="L122" i="8"/>
  <c r="K122" i="8"/>
  <c r="J122" i="8"/>
  <c r="I122" i="8"/>
  <c r="H122" i="8"/>
  <c r="G122" i="8"/>
  <c r="F122" i="8"/>
  <c r="E122" i="8"/>
  <c r="D122" i="8"/>
  <c r="C122" i="8"/>
  <c r="B122" i="8"/>
  <c r="AQ121" i="8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U103" i="8"/>
  <c r="AQ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U102" i="8"/>
  <c r="AT102" i="8"/>
  <c r="AQ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U101" i="8"/>
  <c r="AQ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BB79" i="8"/>
  <c r="BA79" i="8"/>
  <c r="AZ79" i="8"/>
  <c r="AY79" i="8"/>
  <c r="AX79" i="8"/>
  <c r="AW79" i="8"/>
  <c r="AV79" i="8"/>
  <c r="AU79" i="8"/>
  <c r="AS79" i="8"/>
  <c r="AR79" i="8"/>
  <c r="AQ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A79" i="8"/>
  <c r="Z79" i="8"/>
  <c r="Y79" i="8"/>
  <c r="X79" i="8"/>
  <c r="W79" i="8"/>
  <c r="V79" i="8"/>
  <c r="U79" i="8"/>
  <c r="T79" i="8"/>
  <c r="S79" i="8"/>
  <c r="R79" i="8"/>
  <c r="Q79" i="8"/>
  <c r="P79" i="8"/>
  <c r="M79" i="8"/>
  <c r="L79" i="8"/>
  <c r="K79" i="8"/>
  <c r="J79" i="8"/>
  <c r="I79" i="8"/>
  <c r="H79" i="8"/>
  <c r="G79" i="8"/>
  <c r="F79" i="8"/>
  <c r="E79" i="8"/>
  <c r="D79" i="8"/>
  <c r="C79" i="8"/>
  <c r="B79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A37" i="8"/>
  <c r="Z37" i="8"/>
  <c r="Y37" i="8"/>
  <c r="X37" i="8"/>
  <c r="W37" i="8"/>
  <c r="V37" i="8"/>
  <c r="U37" i="8"/>
  <c r="T37" i="8"/>
  <c r="S37" i="8"/>
  <c r="R37" i="8"/>
  <c r="Q37" i="8"/>
  <c r="P37" i="8"/>
  <c r="M37" i="8"/>
  <c r="L37" i="8"/>
  <c r="K37" i="8"/>
  <c r="J37" i="8"/>
  <c r="I37" i="8"/>
  <c r="H37" i="8"/>
  <c r="G37" i="8"/>
  <c r="F37" i="8"/>
  <c r="E37" i="8"/>
  <c r="D37" i="8"/>
  <c r="C37" i="8"/>
  <c r="B37" i="8"/>
  <c r="AA208" i="7"/>
  <c r="Z208" i="7"/>
  <c r="Y208" i="7"/>
  <c r="X208" i="7"/>
  <c r="W208" i="7"/>
  <c r="V208" i="7"/>
  <c r="U208" i="7"/>
  <c r="T208" i="7"/>
  <c r="S208" i="7"/>
  <c r="R208" i="7"/>
  <c r="Q208" i="7"/>
  <c r="P208" i="7"/>
  <c r="M208" i="7"/>
  <c r="L208" i="7"/>
  <c r="K208" i="7"/>
  <c r="J208" i="7"/>
  <c r="I208" i="7"/>
  <c r="H208" i="7"/>
  <c r="G208" i="7"/>
  <c r="F208" i="7"/>
  <c r="E208" i="7"/>
  <c r="D208" i="7"/>
  <c r="C208" i="7"/>
  <c r="B208" i="7"/>
  <c r="AV165" i="7"/>
  <c r="AU165" i="7"/>
  <c r="AT165" i="7"/>
  <c r="AS165" i="7"/>
  <c r="AR165" i="7"/>
  <c r="AQ165" i="7"/>
  <c r="AP165" i="7"/>
  <c r="AO165" i="7"/>
  <c r="AN165" i="7"/>
  <c r="AM165" i="7"/>
  <c r="AL165" i="7"/>
  <c r="AK165" i="7"/>
  <c r="AA165" i="7"/>
  <c r="Z165" i="7"/>
  <c r="Y165" i="7"/>
  <c r="X165" i="7"/>
  <c r="W165" i="7"/>
  <c r="V165" i="7"/>
  <c r="U165" i="7"/>
  <c r="T165" i="7"/>
  <c r="S165" i="7"/>
  <c r="R165" i="7"/>
  <c r="Q165" i="7"/>
  <c r="P165" i="7"/>
  <c r="M165" i="7"/>
  <c r="L165" i="7"/>
  <c r="K165" i="7"/>
  <c r="J165" i="7"/>
  <c r="I165" i="7"/>
  <c r="H165" i="7"/>
  <c r="G165" i="7"/>
  <c r="F165" i="7"/>
  <c r="E165" i="7"/>
  <c r="D165" i="7"/>
  <c r="C165" i="7"/>
  <c r="B165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N122" i="7"/>
  <c r="AM122" i="7"/>
  <c r="AL122" i="7"/>
  <c r="AK122" i="7"/>
  <c r="AJ122" i="7"/>
  <c r="AI122" i="7"/>
  <c r="AH122" i="7"/>
  <c r="AG122" i="7"/>
  <c r="AF122" i="7"/>
  <c r="AE122" i="7"/>
  <c r="AD122" i="7"/>
  <c r="AC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BB79" i="7"/>
  <c r="BA79" i="7"/>
  <c r="AZ79" i="7"/>
  <c r="AY79" i="7"/>
  <c r="AX79" i="7"/>
  <c r="AW79" i="7"/>
  <c r="AV79" i="7"/>
  <c r="AU79" i="7"/>
  <c r="AT79" i="7"/>
  <c r="AS79" i="7"/>
  <c r="AR79" i="7"/>
  <c r="AQ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A79" i="7"/>
  <c r="Z79" i="7"/>
  <c r="Y79" i="7"/>
  <c r="X79" i="7"/>
  <c r="W79" i="7"/>
  <c r="V79" i="7"/>
  <c r="U79" i="7"/>
  <c r="T79" i="7"/>
  <c r="S79" i="7"/>
  <c r="R79" i="7"/>
  <c r="Q79" i="7"/>
  <c r="P79" i="7"/>
  <c r="M79" i="7"/>
  <c r="L79" i="7"/>
  <c r="K79" i="7"/>
  <c r="J79" i="7"/>
  <c r="I79" i="7"/>
  <c r="H79" i="7"/>
  <c r="G79" i="7"/>
  <c r="F79" i="7"/>
  <c r="E79" i="7"/>
  <c r="D79" i="7"/>
  <c r="C79" i="7"/>
  <c r="B79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M37" i="7"/>
  <c r="L37" i="7"/>
  <c r="K37" i="7"/>
  <c r="J37" i="7"/>
  <c r="I37" i="7"/>
  <c r="H37" i="7"/>
  <c r="G37" i="7"/>
  <c r="F37" i="7"/>
  <c r="E37" i="7"/>
  <c r="D37" i="7"/>
  <c r="C37" i="7"/>
  <c r="B37" i="7"/>
  <c r="G24" i="6"/>
  <c r="F24" i="6"/>
  <c r="D24" i="6"/>
  <c r="H11" i="6"/>
  <c r="G11" i="6"/>
  <c r="F11" i="6"/>
  <c r="E11" i="6"/>
  <c r="D11" i="6"/>
  <c r="C11" i="6"/>
  <c r="M259" i="4"/>
  <c r="L259" i="4"/>
  <c r="F259" i="4"/>
  <c r="E259" i="4"/>
  <c r="D259" i="4"/>
  <c r="C259" i="4"/>
  <c r="B259" i="4"/>
  <c r="M258" i="4"/>
  <c r="L258" i="4"/>
  <c r="F258" i="4"/>
  <c r="E258" i="4"/>
  <c r="D258" i="4"/>
  <c r="C258" i="4"/>
  <c r="B258" i="4"/>
  <c r="M257" i="4"/>
  <c r="L257" i="4"/>
  <c r="F257" i="4"/>
  <c r="E257" i="4"/>
  <c r="D257" i="4"/>
  <c r="C257" i="4"/>
  <c r="B257" i="4"/>
  <c r="M256" i="4"/>
  <c r="L256" i="4"/>
  <c r="F256" i="4"/>
  <c r="D256" i="4"/>
  <c r="C256" i="4"/>
  <c r="B256" i="4"/>
  <c r="M215" i="4"/>
  <c r="L215" i="4"/>
  <c r="K215" i="4"/>
  <c r="F215" i="4"/>
  <c r="E215" i="4"/>
  <c r="D215" i="4"/>
  <c r="C215" i="4"/>
  <c r="B215" i="4"/>
  <c r="M214" i="4"/>
  <c r="L214" i="4"/>
  <c r="K214" i="4"/>
  <c r="F214" i="4"/>
  <c r="E214" i="4"/>
  <c r="D214" i="4"/>
  <c r="C214" i="4"/>
  <c r="B214" i="4"/>
  <c r="M213" i="4"/>
  <c r="L213" i="4"/>
  <c r="F213" i="4"/>
  <c r="E213" i="4"/>
  <c r="D213" i="4"/>
  <c r="C213" i="4"/>
  <c r="B213" i="4"/>
  <c r="M212" i="4"/>
  <c r="L212" i="4"/>
  <c r="G212" i="4"/>
  <c r="F212" i="4"/>
  <c r="E212" i="4"/>
  <c r="D212" i="4"/>
  <c r="C212" i="4"/>
  <c r="B212" i="4"/>
  <c r="M171" i="4"/>
  <c r="L171" i="4"/>
  <c r="F171" i="4"/>
  <c r="E171" i="4"/>
  <c r="D171" i="4"/>
  <c r="C171" i="4"/>
  <c r="B171" i="4"/>
  <c r="M170" i="4"/>
  <c r="L170" i="4"/>
  <c r="E170" i="4"/>
  <c r="C170" i="4"/>
  <c r="B170" i="4"/>
  <c r="M169" i="4"/>
  <c r="L169" i="4"/>
  <c r="E169" i="4"/>
  <c r="C169" i="4"/>
  <c r="B169" i="4"/>
  <c r="M168" i="4"/>
  <c r="L168" i="4"/>
  <c r="F168" i="4"/>
  <c r="D168" i="4"/>
  <c r="B168" i="4"/>
  <c r="M127" i="4"/>
  <c r="L127" i="4"/>
  <c r="K127" i="4"/>
  <c r="H127" i="4"/>
  <c r="G127" i="4"/>
  <c r="F127" i="4"/>
  <c r="E127" i="4"/>
  <c r="D127" i="4"/>
  <c r="C127" i="4"/>
  <c r="B127" i="4"/>
  <c r="M126" i="4"/>
  <c r="L126" i="4"/>
  <c r="K126" i="4"/>
  <c r="F126" i="4"/>
  <c r="E126" i="4"/>
  <c r="D126" i="4"/>
  <c r="C126" i="4"/>
  <c r="B126" i="4"/>
  <c r="M125" i="4"/>
  <c r="L125" i="4"/>
  <c r="K125" i="4"/>
  <c r="H125" i="4"/>
  <c r="G125" i="4"/>
  <c r="F125" i="4"/>
  <c r="E125" i="4"/>
  <c r="D125" i="4"/>
  <c r="C125" i="4"/>
  <c r="B125" i="4"/>
  <c r="M124" i="4"/>
  <c r="L124" i="4"/>
  <c r="K124" i="4"/>
  <c r="G124" i="4"/>
  <c r="F124" i="4"/>
  <c r="E124" i="4"/>
  <c r="D124" i="4"/>
  <c r="C124" i="4"/>
  <c r="B124" i="4"/>
  <c r="M83" i="4"/>
  <c r="L83" i="4"/>
  <c r="K83" i="4"/>
  <c r="J83" i="4"/>
  <c r="I83" i="4"/>
  <c r="H83" i="4"/>
  <c r="G83" i="4"/>
  <c r="F83" i="4"/>
  <c r="E83" i="4"/>
  <c r="D83" i="4"/>
  <c r="C83" i="4"/>
  <c r="B83" i="4"/>
  <c r="M82" i="4"/>
  <c r="L82" i="4"/>
  <c r="K82" i="4"/>
  <c r="J82" i="4"/>
  <c r="I82" i="4"/>
  <c r="H82" i="4"/>
  <c r="G82" i="4"/>
  <c r="F82" i="4"/>
  <c r="E82" i="4"/>
  <c r="D82" i="4"/>
  <c r="C82" i="4"/>
  <c r="B82" i="4"/>
  <c r="M81" i="4"/>
  <c r="L81" i="4"/>
  <c r="K81" i="4"/>
  <c r="J81" i="4"/>
  <c r="I81" i="4"/>
  <c r="H81" i="4"/>
  <c r="G81" i="4"/>
  <c r="F81" i="4"/>
  <c r="E81" i="4"/>
  <c r="D81" i="4"/>
  <c r="C81" i="4"/>
  <c r="B81" i="4"/>
  <c r="M80" i="4"/>
  <c r="L80" i="4"/>
  <c r="K80" i="4"/>
  <c r="J80" i="4"/>
  <c r="I80" i="4"/>
  <c r="H80" i="4"/>
  <c r="G80" i="4"/>
  <c r="F80" i="4"/>
  <c r="E80" i="4"/>
  <c r="D80" i="4"/>
  <c r="C80" i="4"/>
  <c r="B80" i="4"/>
  <c r="M39" i="4"/>
  <c r="L39" i="4"/>
  <c r="F39" i="4"/>
  <c r="E39" i="4"/>
  <c r="D39" i="4"/>
  <c r="C39" i="4"/>
  <c r="B39" i="4"/>
  <c r="M38" i="4"/>
  <c r="L38" i="4"/>
  <c r="F38" i="4"/>
  <c r="E38" i="4"/>
  <c r="D38" i="4"/>
  <c r="C38" i="4"/>
  <c r="B38" i="4"/>
  <c r="M37" i="4"/>
  <c r="L37" i="4"/>
  <c r="F37" i="4"/>
  <c r="E37" i="4"/>
  <c r="D37" i="4"/>
  <c r="C37" i="4"/>
  <c r="B37" i="4"/>
  <c r="M36" i="4"/>
  <c r="L36" i="4"/>
  <c r="F36" i="4"/>
  <c r="D36" i="4"/>
  <c r="C36" i="4"/>
  <c r="B36" i="4"/>
</calcChain>
</file>

<file path=xl/sharedStrings.xml><?xml version="1.0" encoding="utf-8"?>
<sst xmlns="http://schemas.openxmlformats.org/spreadsheetml/2006/main" count="2378" uniqueCount="586">
  <si>
    <t>TABEL-1a</t>
  </si>
  <si>
    <t>Ülevaade Endla soostiku hüdrometeoroloogilisest reziimist 2012-2013</t>
  </si>
  <si>
    <t>aasta</t>
  </si>
  <si>
    <t>Õhu-</t>
  </si>
  <si>
    <t>Vaatlusperioodi kesk-</t>
  </si>
  <si>
    <t>4,8</t>
  </si>
  <si>
    <t>-0,1</t>
  </si>
  <si>
    <t>-4,2</t>
  </si>
  <si>
    <t>-6,6</t>
  </si>
  <si>
    <t>-6,9</t>
  </si>
  <si>
    <t>-3,4</t>
  </si>
  <si>
    <t>3,4</t>
  </si>
  <si>
    <t>10,0</t>
  </si>
  <si>
    <t>14,3</t>
  </si>
  <si>
    <t>16,7</t>
  </si>
  <si>
    <t>15,0</t>
  </si>
  <si>
    <t>10,2</t>
  </si>
  <si>
    <t>4,4</t>
  </si>
  <si>
    <t>tem-</t>
  </si>
  <si>
    <r>
      <t xml:space="preserve">mine (1881-2013), </t>
    </r>
    <r>
      <rPr>
        <vertAlign val="superscript"/>
        <sz val="10"/>
        <color theme="1"/>
        <rFont val="Arial1"/>
        <charset val="186"/>
      </rPr>
      <t>o</t>
    </r>
    <r>
      <rPr>
        <sz val="10"/>
        <color theme="1"/>
        <rFont val="Arial1"/>
        <charset val="186"/>
      </rPr>
      <t>C</t>
    </r>
  </si>
  <si>
    <t>pera-</t>
  </si>
  <si>
    <t>Hälve vaatlusperioodi</t>
  </si>
  <si>
    <t>+0,8</t>
  </si>
  <si>
    <t>+2,5</t>
  </si>
  <si>
    <t>-3,0</t>
  </si>
  <si>
    <t>+3,6</t>
  </si>
  <si>
    <t>-4,0</t>
  </si>
  <si>
    <t>-0,2</t>
  </si>
  <si>
    <t>+4,3</t>
  </si>
  <si>
    <t>+3,5</t>
  </si>
  <si>
    <t>+1,5</t>
  </si>
  <si>
    <t>+0,9</t>
  </si>
  <si>
    <t>tuur</t>
  </si>
  <si>
    <r>
      <t xml:space="preserve">keskmisest, </t>
    </r>
    <r>
      <rPr>
        <vertAlign val="superscript"/>
        <sz val="10"/>
        <color theme="1"/>
        <rFont val="Arial1"/>
        <charset val="186"/>
      </rPr>
      <t>o</t>
    </r>
    <r>
      <rPr>
        <sz val="10"/>
        <color theme="1"/>
        <rFont val="Arial1"/>
        <charset val="186"/>
      </rPr>
      <t>C</t>
    </r>
  </si>
  <si>
    <t>64</t>
  </si>
  <si>
    <t>56</t>
  </si>
  <si>
    <t>46</t>
  </si>
  <si>
    <t>38</t>
  </si>
  <si>
    <t>31</t>
  </si>
  <si>
    <t>52</t>
  </si>
  <si>
    <t>67</t>
  </si>
  <si>
    <t>81</t>
  </si>
  <si>
    <t>87</t>
  </si>
  <si>
    <t>68</t>
  </si>
  <si>
    <t>659</t>
  </si>
  <si>
    <t>Sade-</t>
  </si>
  <si>
    <t>mine(1891-2013), mm</t>
  </si>
  <si>
    <t>med</t>
  </si>
  <si>
    <t>Suhe vaatlusperioodi</t>
  </si>
  <si>
    <t>106</t>
  </si>
  <si>
    <t>98</t>
  </si>
  <si>
    <t>96</t>
  </si>
  <si>
    <t>89</t>
  </si>
  <si>
    <t>94</t>
  </si>
  <si>
    <t>35</t>
  </si>
  <si>
    <t>79</t>
  </si>
  <si>
    <t>82</t>
  </si>
  <si>
    <t>78</t>
  </si>
  <si>
    <t>44</t>
  </si>
  <si>
    <t>keskmisse, %</t>
  </si>
  <si>
    <t>Aasta keskmine</t>
  </si>
  <si>
    <t>Aasta kõrgeim veetase</t>
  </si>
  <si>
    <t>Suvine madalaim veetase</t>
  </si>
  <si>
    <t>Talvine madalaim veetase</t>
  </si>
  <si>
    <t>Soo-</t>
  </si>
  <si>
    <t xml:space="preserve">     kaevu number</t>
  </si>
  <si>
    <t xml:space="preserve"> vaatlus-periood</t>
  </si>
  <si>
    <t xml:space="preserve">  vaatlusperioodi</t>
  </si>
  <si>
    <t xml:space="preserve">  keskmine, cm</t>
  </si>
  <si>
    <t xml:space="preserve">  hälve vaatlus-</t>
  </si>
  <si>
    <t xml:space="preserve">  perioodi keskmisest, cm</t>
  </si>
  <si>
    <t xml:space="preserve">   kuupäev</t>
  </si>
  <si>
    <t>vete</t>
  </si>
  <si>
    <t>211</t>
  </si>
  <si>
    <t>1956-2013</t>
  </si>
  <si>
    <t>+7</t>
  </si>
  <si>
    <t>+6</t>
  </si>
  <si>
    <t>15-16.04</t>
  </si>
  <si>
    <t>10.08</t>
  </si>
  <si>
    <t>+10</t>
  </si>
  <si>
    <t>24.03; 1-12.04</t>
  </si>
  <si>
    <t>tase</t>
  </si>
  <si>
    <t>323</t>
  </si>
  <si>
    <t>1951-2013</t>
  </si>
  <si>
    <t>-26</t>
  </si>
  <si>
    <t>+2</t>
  </si>
  <si>
    <t>-10</t>
  </si>
  <si>
    <t>+3</t>
  </si>
  <si>
    <t>6.11.2012</t>
  </si>
  <si>
    <t>-50</t>
  </si>
  <si>
    <t>-2</t>
  </si>
  <si>
    <t>17-18.07</t>
  </si>
  <si>
    <t>-23</t>
  </si>
  <si>
    <t>31.01</t>
  </si>
  <si>
    <t>Talvine väikseim vooluhulk</t>
  </si>
  <si>
    <t>Aasta suurim vooluhulk</t>
  </si>
  <si>
    <t>Suvine väikseim vooluhulk</t>
  </si>
  <si>
    <t>Ära-</t>
  </si>
  <si>
    <t xml:space="preserve">   Posti number</t>
  </si>
  <si>
    <t>vaatlus-periood</t>
  </si>
  <si>
    <r>
      <t xml:space="preserve">  keskmine, l/s km</t>
    </r>
    <r>
      <rPr>
        <vertAlign val="superscript"/>
        <sz val="10"/>
        <color theme="1"/>
        <rFont val="Arial1"/>
        <charset val="186"/>
      </rPr>
      <t>2</t>
    </r>
  </si>
  <si>
    <t xml:space="preserve">  moodul-</t>
  </si>
  <si>
    <t xml:space="preserve">  koefitsent</t>
  </si>
  <si>
    <t xml:space="preserve">  kuupäev</t>
  </si>
  <si>
    <t>vool</t>
  </si>
  <si>
    <t>1964-2013</t>
  </si>
  <si>
    <t>-</t>
  </si>
  <si>
    <t>27.03 – 12.04</t>
  </si>
  <si>
    <t>18.04</t>
  </si>
  <si>
    <t>26.05 – 02.11</t>
  </si>
  <si>
    <t>TABEL-2a</t>
  </si>
  <si>
    <t>Ülevaade Endla soostiku hüdrometeoroloogilisest reziimist 2012-2013 (järg)</t>
  </si>
  <si>
    <t>Maksimaalne külmumine</t>
  </si>
  <si>
    <t>Külmumise algus</t>
  </si>
  <si>
    <t>Külmumise lõpp</t>
  </si>
  <si>
    <t>Külmu-</t>
  </si>
  <si>
    <t xml:space="preserve">       Väljaku number</t>
  </si>
  <si>
    <t xml:space="preserve">  Mikro-</t>
  </si>
  <si>
    <t xml:space="preserve">  reljeef</t>
  </si>
  <si>
    <t xml:space="preserve">  hälve vaatlusperioodi</t>
  </si>
  <si>
    <t xml:space="preserve">  keskmisest,cm</t>
  </si>
  <si>
    <t xml:space="preserve">  keskmine,</t>
  </si>
  <si>
    <t xml:space="preserve">  keskmisest, cm</t>
  </si>
  <si>
    <t>mine</t>
  </si>
  <si>
    <t>mätas</t>
  </si>
  <si>
    <t>27</t>
  </si>
  <si>
    <t>- 23</t>
  </si>
  <si>
    <t>20.03</t>
  </si>
  <si>
    <t>19.11</t>
  </si>
  <si>
    <t>+ 64</t>
  </si>
  <si>
    <t>19.04</t>
  </si>
  <si>
    <t>- 15</t>
  </si>
  <si>
    <t>mättavahe</t>
  </si>
  <si>
    <t>22</t>
  </si>
  <si>
    <t>- 18</t>
  </si>
  <si>
    <t>21.01</t>
  </si>
  <si>
    <t>24.03</t>
  </si>
  <si>
    <t>+ 17</t>
  </si>
  <si>
    <t>Lume maksimaalne veevaru</t>
  </si>
  <si>
    <t>Sademeteta periood</t>
  </si>
  <si>
    <t>Äravooluta perioodi pikkus</t>
  </si>
  <si>
    <t>väljaku number</t>
  </si>
  <si>
    <t>suvine</t>
  </si>
  <si>
    <t>talvine</t>
  </si>
  <si>
    <t xml:space="preserve">    kuupäev</t>
  </si>
  <si>
    <t xml:space="preserve">  suhe vaatlusperioodi  keskmisse, %</t>
  </si>
  <si>
    <t xml:space="preserve">    algus</t>
  </si>
  <si>
    <t xml:space="preserve">    lõpp</t>
  </si>
  <si>
    <t xml:space="preserve">  vaatlusperiood</t>
  </si>
  <si>
    <t xml:space="preserve">   1964 -2013</t>
  </si>
  <si>
    <t xml:space="preserve">  suhe vaatlus-</t>
  </si>
  <si>
    <t xml:space="preserve">  perioodi</t>
  </si>
  <si>
    <t xml:space="preserve">  keskmisse, %</t>
  </si>
  <si>
    <t xml:space="preserve">   1964-2012</t>
  </si>
  <si>
    <t xml:space="preserve">   suhe vaatlus-</t>
  </si>
  <si>
    <t xml:space="preserve">   perioodi</t>
  </si>
  <si>
    <t xml:space="preserve">   keskmisse, %</t>
  </si>
  <si>
    <t>06.03</t>
  </si>
  <si>
    <t>40</t>
  </si>
  <si>
    <t>403</t>
  </si>
  <si>
    <t>8</t>
  </si>
  <si>
    <t>213</t>
  </si>
  <si>
    <t>TABEL-3a</t>
  </si>
  <si>
    <t>TABEL-3b</t>
  </si>
  <si>
    <t>Kuupäev</t>
  </si>
  <si>
    <t>S a d e m e t e m õ õ t j a    n u m b e 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</si>
  <si>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</si>
  <si>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</si>
  <si>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</si>
  <si>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</si>
  <si>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</si>
  <si>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</si>
  <si>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</si>
  <si>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</si>
  <si>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</si>
  <si>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</si>
  <si>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</si>
  <si>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</si>
  <si>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4,2</t>
  </si>
  <si>
    <t>0,4*</t>
  </si>
  <si>
    <t>4,3*</t>
  </si>
  <si>
    <t>0,2*</t>
  </si>
  <si>
    <t>1,0*</t>
  </si>
  <si>
    <t>1,1*</t>
  </si>
  <si>
    <t>0,5*</t>
  </si>
  <si>
    <t>3,0*</t>
  </si>
  <si>
    <t>2,8*</t>
  </si>
  <si>
    <t>0,7*</t>
  </si>
  <si>
    <t>4,1*</t>
  </si>
  <si>
    <t>1,7*</t>
  </si>
  <si>
    <t>0,9*</t>
  </si>
  <si>
    <t>1,5*</t>
  </si>
  <si>
    <t>1,6*</t>
  </si>
  <si>
    <t>1,8*</t>
  </si>
  <si>
    <t>7,6*</t>
  </si>
  <si>
    <t>3,8*</t>
  </si>
  <si>
    <t>9,5*</t>
  </si>
  <si>
    <t>0,8*</t>
  </si>
  <si>
    <t>2,5*</t>
  </si>
  <si>
    <t>2,6*</t>
  </si>
  <si>
    <t>0,3*</t>
  </si>
  <si>
    <t>4,5*</t>
  </si>
  <si>
    <t>1,9*</t>
  </si>
  <si>
    <t>Kuu summa</t>
  </si>
  <si>
    <t>TABEL-4</t>
  </si>
  <si>
    <t xml:space="preserve"> Kuupäev</t>
  </si>
  <si>
    <t xml:space="preserve"> Lume keskmine kõrgus, cm</t>
  </si>
  <si>
    <r>
      <t xml:space="preserve"> Lume keskmine tihedus, g/cm</t>
    </r>
    <r>
      <rPr>
        <vertAlign val="superscript"/>
        <sz val="11"/>
        <color theme="1"/>
        <rFont val="Arial"/>
        <family val="2"/>
        <charset val="186"/>
      </rPr>
      <t>3</t>
    </r>
  </si>
  <si>
    <t xml:space="preserve"> Lume veevaru, mm</t>
  </si>
  <si>
    <t xml:space="preserve"> Väljaku kaetus lumega, %</t>
  </si>
  <si>
    <t xml:space="preserve">  Männi - puhma - sphagnum</t>
  </si>
  <si>
    <t>Peenar - lauka</t>
  </si>
  <si>
    <t>Peenar - älve</t>
  </si>
  <si>
    <t>Metsamarsruut</t>
  </si>
  <si>
    <t xml:space="preserve">           mikromaastik</t>
  </si>
  <si>
    <t>mikromaastik</t>
  </si>
  <si>
    <t xml:space="preserve">                                                  mikromaastik</t>
  </si>
  <si>
    <t>25</t>
  </si>
  <si>
    <t>0,25</t>
  </si>
  <si>
    <t>63</t>
  </si>
  <si>
    <t>100</t>
  </si>
  <si>
    <t>12</t>
  </si>
  <si>
    <t>30</t>
  </si>
  <si>
    <t>0,28</t>
  </si>
  <si>
    <t>50</t>
  </si>
  <si>
    <t>21</t>
  </si>
  <si>
    <t>0,17</t>
  </si>
  <si>
    <t>36</t>
  </si>
  <si>
    <t>26</t>
  </si>
  <si>
    <t>0,23</t>
  </si>
  <si>
    <t>60</t>
  </si>
  <si>
    <t>20</t>
  </si>
  <si>
    <t>0,14</t>
  </si>
  <si>
    <t>28</t>
  </si>
  <si>
    <t>0,24</t>
  </si>
  <si>
    <t>53</t>
  </si>
  <si>
    <t>48</t>
  </si>
  <si>
    <t>0,20</t>
  </si>
  <si>
    <t>55</t>
  </si>
  <si>
    <t>23</t>
  </si>
  <si>
    <t>0,22</t>
  </si>
  <si>
    <t>51</t>
  </si>
  <si>
    <t>37</t>
  </si>
  <si>
    <t>0,21</t>
  </si>
  <si>
    <t>59</t>
  </si>
  <si>
    <t>71</t>
  </si>
  <si>
    <t>57</t>
  </si>
  <si>
    <t>45</t>
  </si>
  <si>
    <t>99</t>
  </si>
  <si>
    <t>80</t>
  </si>
  <si>
    <t>41</t>
  </si>
  <si>
    <t>75</t>
  </si>
  <si>
    <t>29</t>
  </si>
  <si>
    <t>0,26</t>
  </si>
  <si>
    <t>86</t>
  </si>
  <si>
    <t>65</t>
  </si>
  <si>
    <t>90</t>
  </si>
  <si>
    <t>76</t>
  </si>
  <si>
    <t>24</t>
  </si>
  <si>
    <t>88</t>
  </si>
  <si>
    <t>62</t>
  </si>
  <si>
    <t>77</t>
  </si>
  <si>
    <t>58</t>
  </si>
  <si>
    <t>34</t>
  </si>
  <si>
    <t>95</t>
  </si>
  <si>
    <t>0,27</t>
  </si>
  <si>
    <t>70</t>
  </si>
  <si>
    <t>33</t>
  </si>
  <si>
    <t>0,29</t>
  </si>
  <si>
    <t>73</t>
  </si>
  <si>
    <t>92</t>
  </si>
  <si>
    <t>61</t>
  </si>
  <si>
    <t>0,35</t>
  </si>
  <si>
    <t>14</t>
  </si>
  <si>
    <t>0,48</t>
  </si>
  <si>
    <t>19</t>
  </si>
  <si>
    <t>0,41</t>
  </si>
  <si>
    <t>13</t>
  </si>
  <si>
    <t>0,32</t>
  </si>
  <si>
    <t>42</t>
  </si>
  <si>
    <t>Marsruutlumemõõdistamine maksimaalse veevaru perioodil   12.04</t>
  </si>
  <si>
    <t>0,33</t>
  </si>
  <si>
    <t>116</t>
  </si>
  <si>
    <t>0,37</t>
  </si>
  <si>
    <t>104</t>
  </si>
  <si>
    <t>119</t>
  </si>
  <si>
    <t xml:space="preserve">   Lume maksimaalne veevaru rabas 119 mm   12.04</t>
  </si>
  <si>
    <t>TABEL 6-1</t>
  </si>
  <si>
    <t>1. Linnusaare oja - Linnusaare</t>
  </si>
  <si>
    <t>K u u</t>
  </si>
  <si>
    <t xml:space="preserve">      /</t>
  </si>
  <si>
    <t>1. dekaad</t>
  </si>
  <si>
    <t>/</t>
  </si>
  <si>
    <t>2. dekaad</t>
  </si>
  <si>
    <t>3. dekaad</t>
  </si>
  <si>
    <t>Keskmine</t>
  </si>
  <si>
    <t>Suurim</t>
  </si>
  <si>
    <t>Väikseim</t>
  </si>
  <si>
    <t>TABEL 6-2</t>
  </si>
  <si>
    <t>4. Mustjõe magistraalkraav - Tulijärve</t>
  </si>
  <si>
    <t>TABEL 6-3</t>
  </si>
  <si>
    <t>6. Tooma kraav - Tooma I</t>
  </si>
  <si>
    <t>TABEL 6-4</t>
  </si>
  <si>
    <t>7. Põdra kraav - Tooma V</t>
  </si>
  <si>
    <t>TABEL 6-5</t>
  </si>
  <si>
    <t>9. Männiku kraav - Tooma IV</t>
  </si>
  <si>
    <t>TABEL 6-6</t>
  </si>
  <si>
    <t>11. Muraka kraav  -Tooma VII</t>
  </si>
  <si>
    <t>TABEL 6- 1a,2a,3a</t>
  </si>
  <si>
    <r>
      <t>W=0,25x10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"/>
        <family val="2"/>
        <charset val="186"/>
      </rPr>
      <t>6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</t>
    </r>
    <r>
      <rPr>
        <vertAlign val="superscript"/>
        <sz val="12"/>
        <color theme="1"/>
        <rFont val="Arial"/>
        <family val="2"/>
        <charset val="186"/>
      </rPr>
      <t>3</t>
    </r>
  </si>
  <si>
    <r>
      <t>M=4,33 l/s km</t>
    </r>
    <r>
      <rPr>
        <vertAlign val="superscript"/>
        <sz val="11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"/>
        <family val="2"/>
        <charset val="186"/>
      </rPr>
      <t>2</t>
    </r>
  </si>
  <si>
    <t>H=137 mm</t>
  </si>
  <si>
    <r>
      <t xml:space="preserve">F=1.80 km </t>
    </r>
    <r>
      <rPr>
        <vertAlign val="superscript"/>
        <sz val="11"/>
        <color theme="1"/>
        <rFont val="Arial"/>
        <family val="2"/>
        <charset val="186"/>
      </rPr>
      <t>2</t>
    </r>
  </si>
  <si>
    <t>Jäävaba  perioodi  väikseim</t>
  </si>
  <si>
    <t>Talvise perioodi väikseim</t>
  </si>
  <si>
    <t>voolu-</t>
  </si>
  <si>
    <t>kuupäev</t>
  </si>
  <si>
    <t>päevade</t>
  </si>
  <si>
    <t>hulk</t>
  </si>
  <si>
    <t>esimene</t>
  </si>
  <si>
    <t>viimane</t>
  </si>
  <si>
    <t>arv</t>
  </si>
  <si>
    <t xml:space="preserve">   /</t>
  </si>
  <si>
    <t xml:space="preserve">   26.05</t>
  </si>
  <si>
    <t xml:space="preserve">    02.11</t>
  </si>
  <si>
    <t>161</t>
  </si>
  <si>
    <t>27.03</t>
  </si>
  <si>
    <t>12.04</t>
  </si>
  <si>
    <t>1962-2013</t>
  </si>
  <si>
    <t xml:space="preserve"> /(62%)</t>
  </si>
  <si>
    <t>10.05</t>
  </si>
  <si>
    <t>31.10.11</t>
  </si>
  <si>
    <t xml:space="preserve"> /(15%)</t>
  </si>
  <si>
    <t>04.11.02</t>
  </si>
  <si>
    <t>13.04.03</t>
  </si>
  <si>
    <t>Tagatud vooluhulgad:</t>
  </si>
  <si>
    <r>
      <t xml:space="preserve">W=1,68x10 </t>
    </r>
    <r>
      <rPr>
        <vertAlign val="superscript"/>
        <sz val="12"/>
        <color theme="1"/>
        <rFont val="Arial1"/>
        <charset val="186"/>
      </rPr>
      <t>6</t>
    </r>
    <r>
      <rPr>
        <vertAlign val="superscript"/>
        <sz val="10"/>
        <color theme="1"/>
        <rFont val="Arial1"/>
        <charset val="186"/>
      </rPr>
      <t xml:space="preserve"> </t>
    </r>
    <r>
      <rPr>
        <sz val="10"/>
        <color theme="1"/>
        <rFont val="Arial1"/>
        <charset val="186"/>
      </rPr>
      <t xml:space="preserve">m </t>
    </r>
    <r>
      <rPr>
        <vertAlign val="superscript"/>
        <sz val="12"/>
        <color theme="1"/>
        <rFont val="Arial1"/>
        <charset val="186"/>
      </rPr>
      <t>3</t>
    </r>
  </si>
  <si>
    <r>
      <t xml:space="preserve">M=3,29 l/s km </t>
    </r>
    <r>
      <rPr>
        <vertAlign val="superscript"/>
        <sz val="12"/>
        <color theme="1"/>
        <rFont val="Arial1"/>
        <charset val="186"/>
      </rPr>
      <t>2</t>
    </r>
  </si>
  <si>
    <t>H=104 mm</t>
  </si>
  <si>
    <r>
      <t>F=16.2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</si>
  <si>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>30.07</t>
  </si>
  <si>
    <t>26.04</t>
  </si>
  <si>
    <t>27.04.66</t>
  </si>
  <si>
    <t>10.08.14</t>
  </si>
  <si>
    <r>
      <t>W=0,25x10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6</t>
    </r>
    <r>
      <rPr>
        <vertAlign val="superscript"/>
        <sz val="10"/>
        <color theme="1"/>
        <rFont val="Arial1"/>
        <charset val="186"/>
      </rPr>
      <t xml:space="preserve"> </t>
    </r>
    <r>
      <rPr>
        <sz val="10"/>
        <color theme="1"/>
        <rFont val="Arial1"/>
        <charset val="186"/>
      </rPr>
      <t>m</t>
    </r>
    <r>
      <rPr>
        <sz val="12"/>
        <color theme="1"/>
        <rFont val="Arial1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3</t>
    </r>
  </si>
  <si>
    <r>
      <t xml:space="preserve">M=7,92 l/s km </t>
    </r>
    <r>
      <rPr>
        <vertAlign val="superscript"/>
        <sz val="12"/>
        <color theme="1"/>
        <rFont val="Arial1"/>
        <charset val="186"/>
      </rPr>
      <t>2</t>
    </r>
  </si>
  <si>
    <t>H=250 mm</t>
  </si>
  <si>
    <r>
      <t>F=1.01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</si>
  <si>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>27.05  03.06 13.06  21.07</t>
  </si>
  <si>
    <t>29.05   09.06  17.07  03.11</t>
  </si>
  <si>
    <t xml:space="preserve">  /(42%)</t>
  </si>
  <si>
    <t xml:space="preserve"> /(14%)</t>
  </si>
  <si>
    <t>18.01</t>
  </si>
  <si>
    <t>18.04.03</t>
  </si>
  <si>
    <t>TABEL 6- 4a,5a,6a</t>
  </si>
  <si>
    <r>
      <t>W=0.06x10</t>
    </r>
    <r>
      <rPr>
        <vertAlign val="superscript"/>
        <sz val="10"/>
        <color theme="1"/>
        <rFont val="Arial1"/>
        <charset val="186"/>
      </rPr>
      <t xml:space="preserve">6 </t>
    </r>
    <r>
      <rPr>
        <sz val="10"/>
        <color theme="1"/>
        <rFont val="Arial1"/>
        <charset val="186"/>
      </rPr>
      <t xml:space="preserve">m </t>
    </r>
    <r>
      <rPr>
        <vertAlign val="superscript"/>
        <sz val="12"/>
        <color theme="1"/>
        <rFont val="Arial1"/>
        <charset val="186"/>
      </rPr>
      <t>3</t>
    </r>
  </si>
  <si>
    <r>
      <t>M=4,35 l/s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</si>
  <si>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r>
      <t>F=0.46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</si>
  <si>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 xml:space="preserve"> /</t>
  </si>
  <si>
    <t xml:space="preserve">  09.05   01.12</t>
  </si>
  <si>
    <t xml:space="preserve">   03.11    03.12</t>
  </si>
  <si>
    <t xml:space="preserve">  23.01  10.03</t>
  </si>
  <si>
    <t xml:space="preserve">     14.02      12.04</t>
  </si>
  <si>
    <t xml:space="preserve"> /(28%)</t>
  </si>
  <si>
    <t xml:space="preserve"> /(16%)</t>
  </si>
  <si>
    <t>15.04.03</t>
  </si>
  <si>
    <r>
      <t>W=3,15x10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4</t>
    </r>
    <r>
      <rPr>
        <vertAlign val="superscript"/>
        <sz val="10"/>
        <color theme="1"/>
        <rFont val="Arial1"/>
        <charset val="186"/>
      </rPr>
      <t xml:space="preserve"> </t>
    </r>
    <r>
      <rPr>
        <sz val="10"/>
        <color theme="1"/>
        <rFont val="Arial1"/>
        <charset val="186"/>
      </rPr>
      <t>m</t>
    </r>
    <r>
      <rPr>
        <sz val="12"/>
        <color theme="1"/>
        <rFont val="Arial1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3</t>
    </r>
  </si>
  <si>
    <r>
      <t>M=10,0 l/s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</si>
  <si>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>H=315 mm</t>
  </si>
  <si>
    <r>
      <t>F=0.10 km</t>
    </r>
    <r>
      <rPr>
        <vertAlign val="superscript"/>
        <sz val="11"/>
        <color theme="1"/>
        <rFont val="Arial"/>
        <family val="2"/>
        <charset val="186"/>
      </rPr>
      <t xml:space="preserve"> 2</t>
    </r>
  </si>
  <si>
    <t xml:space="preserve"> /(75%)</t>
  </si>
  <si>
    <t>03.11.02</t>
  </si>
  <si>
    <t xml:space="preserve"> /(50%)</t>
  </si>
  <si>
    <t>11. Muraka kraav - Tooma VII</t>
  </si>
  <si>
    <r>
      <t xml:space="preserve">W=0,12x10 </t>
    </r>
    <r>
      <rPr>
        <vertAlign val="superscript"/>
        <sz val="12"/>
        <color theme="1"/>
        <rFont val="Arial1"/>
        <charset val="186"/>
      </rPr>
      <t>6</t>
    </r>
    <r>
      <rPr>
        <vertAlign val="superscript"/>
        <sz val="10"/>
        <color theme="1"/>
        <rFont val="Arial1"/>
        <charset val="186"/>
      </rPr>
      <t xml:space="preserve"> </t>
    </r>
    <r>
      <rPr>
        <sz val="10"/>
        <color theme="1"/>
        <rFont val="Arial1"/>
        <charset val="186"/>
      </rPr>
      <t xml:space="preserve">m </t>
    </r>
    <r>
      <rPr>
        <vertAlign val="superscript"/>
        <sz val="12"/>
        <color theme="1"/>
        <rFont val="Arial1"/>
        <charset val="186"/>
      </rPr>
      <t>3</t>
    </r>
  </si>
  <si>
    <r>
      <t>M=10,3 l/s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</si>
  <si>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>H=324 mm</t>
  </si>
  <si>
    <r>
      <t>F=0.38 km</t>
    </r>
    <r>
      <rPr>
        <sz val="12"/>
        <color theme="1"/>
        <rFont val="Arial"/>
        <family val="2"/>
        <charset val="186"/>
      </rPr>
      <t xml:space="preserve"> </t>
    </r>
    <r>
      <rPr>
        <vertAlign val="superscript"/>
        <sz val="12"/>
        <color theme="1"/>
        <rFont val="Arial1"/>
        <charset val="186"/>
      </rPr>
      <t>2</t>
    </r>
  </si>
  <si>
    <t>15.05  21.05 25.05</t>
  </si>
  <si>
    <t>18.05  22.05 03.11</t>
  </si>
  <si>
    <t>1996-2013</t>
  </si>
  <si>
    <t>11.05</t>
  </si>
  <si>
    <t>174</t>
  </si>
  <si>
    <t>/(11%)</t>
  </si>
  <si>
    <t xml:space="preserve">    01.11    17.02</t>
  </si>
  <si>
    <t>26.11.11 02.03.12</t>
  </si>
  <si>
    <t>TABEL 7</t>
  </si>
  <si>
    <t>Auramine rabapinnalt (auramismõõtjad GGI - B - 1000)</t>
  </si>
  <si>
    <t xml:space="preserve">      V a a t l u s -</t>
  </si>
  <si>
    <t xml:space="preserve">            D e k a a d</t>
  </si>
  <si>
    <t xml:space="preserve">       p e r i o o d i l</t>
  </si>
  <si>
    <t xml:space="preserve"> Peenar - älve mikromaastik (meteoväljak rabas)</t>
  </si>
  <si>
    <t>01.05-01.11</t>
  </si>
  <si>
    <t>333,5  mm</t>
  </si>
  <si>
    <t xml:space="preserve">    K u u    s u m m a</t>
  </si>
  <si>
    <t>Auramine veepinnalt (auramismõõtja GGI - 3000)</t>
  </si>
  <si>
    <t xml:space="preserve"> Peenar - lauka mikromaastik (laukaaurutaja)</t>
  </si>
  <si>
    <r>
      <t>28,2</t>
    </r>
    <r>
      <rPr>
        <vertAlign val="superscript"/>
        <sz val="11"/>
        <color theme="1"/>
        <rFont val="Arial"/>
        <family val="2"/>
        <charset val="186"/>
      </rPr>
      <t xml:space="preserve"> 9</t>
    </r>
  </si>
  <si>
    <r>
      <t xml:space="preserve">4,1 </t>
    </r>
    <r>
      <rPr>
        <vertAlign val="superscript"/>
        <sz val="11"/>
        <color theme="1"/>
        <rFont val="Arial"/>
        <family val="2"/>
        <charset val="186"/>
      </rPr>
      <t>7</t>
    </r>
  </si>
  <si>
    <t>01.05-18.10</t>
  </si>
  <si>
    <r>
      <t xml:space="preserve">24,9 </t>
    </r>
    <r>
      <rPr>
        <vertAlign val="superscript"/>
        <sz val="11"/>
        <color theme="1"/>
        <rFont val="Arial"/>
        <family val="2"/>
        <charset val="186"/>
      </rPr>
      <t>8</t>
    </r>
  </si>
  <si>
    <r>
      <t>495,3</t>
    </r>
    <r>
      <rPr>
        <vertAlign val="superscript"/>
        <sz val="11"/>
        <color theme="1"/>
        <rFont val="Arial"/>
        <family val="2"/>
        <charset val="186"/>
      </rPr>
      <t xml:space="preserve"> </t>
    </r>
    <r>
      <rPr>
        <sz val="13"/>
        <color theme="1"/>
        <rFont val="Arial"/>
        <family val="2"/>
        <charset val="186"/>
      </rPr>
      <t>mm</t>
    </r>
  </si>
  <si>
    <r>
      <t xml:space="preserve">106,2 </t>
    </r>
    <r>
      <rPr>
        <vertAlign val="superscript"/>
        <sz val="11"/>
        <color theme="1"/>
        <rFont val="Arial"/>
        <family val="2"/>
        <charset val="186"/>
      </rPr>
      <t>30</t>
    </r>
  </si>
  <si>
    <r>
      <t xml:space="preserve">112,3 </t>
    </r>
    <r>
      <rPr>
        <vertAlign val="superscript"/>
        <sz val="11"/>
        <color theme="1"/>
        <rFont val="Arial"/>
        <family val="2"/>
        <charset val="186"/>
      </rPr>
      <t>29</t>
    </r>
  </si>
  <si>
    <r>
      <t xml:space="preserve">10,8 </t>
    </r>
    <r>
      <rPr>
        <vertAlign val="superscript"/>
        <sz val="11"/>
        <color theme="1"/>
        <rFont val="Arial"/>
        <family val="2"/>
        <charset val="186"/>
      </rPr>
      <t>17</t>
    </r>
  </si>
  <si>
    <t>TABEL 8-1</t>
  </si>
  <si>
    <t>TABEL 8-6</t>
  </si>
  <si>
    <t>Kaev 211</t>
  </si>
  <si>
    <t xml:space="preserve">       Soopinna kõrgus 79,08 m</t>
  </si>
  <si>
    <t>Vai 212</t>
  </si>
  <si>
    <t xml:space="preserve">         Vaia kõrgus 78,10 m</t>
  </si>
  <si>
    <t>Kaev 222</t>
  </si>
  <si>
    <t xml:space="preserve">       Soopinna kõrgus 79,10 m</t>
  </si>
  <si>
    <t>Vai 224</t>
  </si>
  <si>
    <t xml:space="preserve">         Vaia kõrgus 78,00 m</t>
  </si>
  <si>
    <t>Kuu- päev</t>
  </si>
  <si>
    <t>Kuu</t>
  </si>
  <si>
    <t>Kuu-päev</t>
  </si>
  <si>
    <t>Kesk.</t>
  </si>
  <si>
    <t>Maks.</t>
  </si>
  <si>
    <t>Min.</t>
  </si>
  <si>
    <t xml:space="preserve"> Aasta kesk. -19</t>
  </si>
  <si>
    <t>Maksimaalne  -8  15-16.04</t>
  </si>
  <si>
    <t>Minimaalne  -32  10.08</t>
  </si>
  <si>
    <t xml:space="preserve"> Aasta kesk.  80</t>
  </si>
  <si>
    <t>Maksimaalne  92   16-18.04</t>
  </si>
  <si>
    <t>Minimaalne  68   8-11.08</t>
  </si>
  <si>
    <t xml:space="preserve"> Aasta kesk.  -35</t>
  </si>
  <si>
    <t>Maksimaalne  -6  10.04</t>
  </si>
  <si>
    <t>Minimaalne  -55  10-11.08</t>
  </si>
  <si>
    <t xml:space="preserve"> Aasta kesk. 107</t>
  </si>
  <si>
    <t>Maksimaalne  124  16-17.04</t>
  </si>
  <si>
    <t>Minimaalne  95  10.08</t>
  </si>
  <si>
    <t>TABEL 8-2</t>
  </si>
  <si>
    <t>TABEL 8-7</t>
  </si>
  <si>
    <t>Kaev 213</t>
  </si>
  <si>
    <t xml:space="preserve">       Soopinna kõrgus 78,76 m</t>
  </si>
  <si>
    <t>Vai 214</t>
  </si>
  <si>
    <t xml:space="preserve">         Vaia kõrgus 77,10 m</t>
  </si>
  <si>
    <t>Kaev 225</t>
  </si>
  <si>
    <t xml:space="preserve">       Soopinna kõrgus 79,45 m</t>
  </si>
  <si>
    <t>Vai 226</t>
  </si>
  <si>
    <t xml:space="preserve"> Aasta kesk.  -20</t>
  </si>
  <si>
    <t>Maksimaalne  -9  18-19.04</t>
  </si>
  <si>
    <t>Minimaalne  -34  14-15.07</t>
  </si>
  <si>
    <t xml:space="preserve"> Aasta kesk. 147</t>
  </si>
  <si>
    <t>Maksimaalne  159  17-19.04</t>
  </si>
  <si>
    <t>Minimaalne 135  8-11.08</t>
  </si>
  <si>
    <t xml:space="preserve"> Aasta kesk.  -23</t>
  </si>
  <si>
    <t xml:space="preserve">  Maksimaalne   -12  19-21.04</t>
  </si>
  <si>
    <t>Minimaalne  -44  9-11.08</t>
  </si>
  <si>
    <t xml:space="preserve"> Aasta kesk.  133</t>
  </si>
  <si>
    <t>Maksimaalne  145  25.04</t>
  </si>
  <si>
    <t>Minimaalne  120  17.10</t>
  </si>
  <si>
    <t xml:space="preserve"> 20-21.09</t>
  </si>
  <si>
    <t>25-27.04</t>
  </si>
  <si>
    <t>TABEL 8-3</t>
  </si>
  <si>
    <t>TABEL 8-8</t>
  </si>
  <si>
    <t>Kaev 217</t>
  </si>
  <si>
    <t xml:space="preserve">       Soopinna kõrgus 77,75 m</t>
  </si>
  <si>
    <t>Kaev 218</t>
  </si>
  <si>
    <t xml:space="preserve">         Soopinna kõrgus 76,51 m</t>
  </si>
  <si>
    <t>Kaev 322</t>
  </si>
  <si>
    <t xml:space="preserve">       Soopinna kõrgus 79,52 m</t>
  </si>
  <si>
    <t>Kaev 323</t>
  </si>
  <si>
    <t xml:space="preserve">         Soopinna kõrgus 79,48 m</t>
  </si>
  <si>
    <t xml:space="preserve"> Aasta kesk.  -38</t>
  </si>
  <si>
    <t>Maksimaalne  -11  4.04</t>
  </si>
  <si>
    <t>Minimaalne  -62  10.08</t>
  </si>
  <si>
    <t xml:space="preserve"> Aasta kesk.  -64</t>
  </si>
  <si>
    <t>Maksimaalne  -32  17-19.04</t>
  </si>
  <si>
    <t>Minimaalne   -89  9-11.08</t>
  </si>
  <si>
    <t xml:space="preserve"> Aasta kesk.  -28</t>
  </si>
  <si>
    <t>Maksimaalne  -10  16.04</t>
  </si>
  <si>
    <t>Minimaalne  -51  17-18.07</t>
  </si>
  <si>
    <t xml:space="preserve"> Aasta kesk.  -26</t>
  </si>
  <si>
    <t>Maksimaalne -14  04.11</t>
  </si>
  <si>
    <t>Minimaalne  -50  17-18.07</t>
  </si>
  <si>
    <t>TABEL 8-4</t>
  </si>
  <si>
    <t>TABEL 8-9</t>
  </si>
  <si>
    <t>Latt 202</t>
  </si>
  <si>
    <t xml:space="preserve">       Lati kõrgus 74,10 m</t>
  </si>
  <si>
    <t>Kaev 219</t>
  </si>
  <si>
    <t xml:space="preserve">         Soopinna kõrgus 76,72 m</t>
  </si>
  <si>
    <t>Kaev 324</t>
  </si>
  <si>
    <t xml:space="preserve">       Soopinna kõrgus 79,54 m</t>
  </si>
  <si>
    <t xml:space="preserve"> Aasta kesk.  139</t>
  </si>
  <si>
    <t>Maksimaalne  206  19-20.04</t>
  </si>
  <si>
    <t>Minimaalne  110  24.10</t>
  </si>
  <si>
    <t xml:space="preserve"> Aasta kesk.  -47</t>
  </si>
  <si>
    <t>Maksimaalne  -24  16-19.04,</t>
  </si>
  <si>
    <t>Minimaalne  -72  9-11.08</t>
  </si>
  <si>
    <t>Minimaalne  -41  17-18.07</t>
  </si>
  <si>
    <t>TABEL 8-5</t>
  </si>
  <si>
    <t>Kaev 220</t>
  </si>
  <si>
    <t xml:space="preserve">       Soopinna kõrgus 78,21 m</t>
  </si>
  <si>
    <t>Vai 221</t>
  </si>
  <si>
    <t xml:space="preserve"> Aasta kesk.  -27</t>
  </si>
  <si>
    <t>Maksimaalne  1   3.04</t>
  </si>
  <si>
    <t>Minimaalne  -48  9-10.08</t>
  </si>
  <si>
    <t xml:space="preserve"> Aasta kesk.  62</t>
  </si>
  <si>
    <t xml:space="preserve"> Maksimaalne  76   19-21.04</t>
  </si>
  <si>
    <t>Minimaalne  46  8,11-18.10</t>
  </si>
  <si>
    <t>TABEL 8a-1</t>
  </si>
  <si>
    <t>TABEL 8a-4</t>
  </si>
  <si>
    <t>Kaev 1052</t>
  </si>
  <si>
    <t xml:space="preserve">       Soopinna kõrgus 77,88 m</t>
  </si>
  <si>
    <t>Kaev 1052 a</t>
  </si>
  <si>
    <t xml:space="preserve">         Soopinna kõrgus 77,88 m</t>
  </si>
  <si>
    <t>Kaev 1051</t>
  </si>
  <si>
    <t xml:space="preserve">            Maapinna kõrgus 81,67 m    </t>
  </si>
  <si>
    <t>Kaev 1055</t>
  </si>
  <si>
    <t xml:space="preserve">       Maapinna kõrgus 77,39 m</t>
  </si>
  <si>
    <t xml:space="preserve"> Aasta kesk. 1,46</t>
  </si>
  <si>
    <t>Maksimaalne 0,84   23.12</t>
  </si>
  <si>
    <t>Minimaalne  1,70   12.10</t>
  </si>
  <si>
    <t xml:space="preserve"> Aasta kesk. 1,11</t>
  </si>
  <si>
    <t>Maksimaalne 0,84   26.04</t>
  </si>
  <si>
    <t>Minimaalne 1,41   12.10</t>
  </si>
  <si>
    <t xml:space="preserve"> Aasta kesk. 2,05</t>
  </si>
  <si>
    <t>Maksimaalne 0,83   16-17.04</t>
  </si>
  <si>
    <t>Minimaalne  3,62   12-14.10</t>
  </si>
  <si>
    <t xml:space="preserve"> Aasta kesk. 0,71</t>
  </si>
  <si>
    <t>Maksimaalne 0,30   17-19.04</t>
  </si>
  <si>
    <t xml:space="preserve">    Minimaalne 1,12   10-11.08</t>
  </si>
  <si>
    <t>21-22.09</t>
  </si>
  <si>
    <t>TABEL 8a-2</t>
  </si>
  <si>
    <t>TABEL 8a-5</t>
  </si>
  <si>
    <t>Kaev 1052 b</t>
  </si>
  <si>
    <t xml:space="preserve">          Soopinna kõrgus 77,88 m</t>
  </si>
  <si>
    <t>Kaev 1052 c</t>
  </si>
  <si>
    <t>Kaev 1056</t>
  </si>
  <si>
    <t xml:space="preserve">        Soopinna kõrgus 76,38 m</t>
  </si>
  <si>
    <t>Kaev 1056 a</t>
  </si>
  <si>
    <t>+0,04</t>
  </si>
  <si>
    <t>+0,07</t>
  </si>
  <si>
    <t>+0,03</t>
  </si>
  <si>
    <t>+0,09</t>
  </si>
  <si>
    <t xml:space="preserve"> Aasta kesk. 0,66</t>
  </si>
  <si>
    <t>Maksimaalne 0,44   3,9.01</t>
  </si>
  <si>
    <t>Minimaalne 0,94   2,11-12,14.10</t>
  </si>
  <si>
    <t xml:space="preserve"> Aasta kesk. 1,28</t>
  </si>
  <si>
    <t>Maksimaalne 0,67  16.04</t>
  </si>
  <si>
    <t>Minimaalne 1,68  19-20.09</t>
  </si>
  <si>
    <t xml:space="preserve"> Aasta kesk.  +0,43</t>
  </si>
  <si>
    <t xml:space="preserve"> Maksimaalne  +0,61  2-13,16,</t>
  </si>
  <si>
    <t>Minimaalne  +0,22  3,12,14.10</t>
  </si>
  <si>
    <t xml:space="preserve"> Aasta kesk. 0,24</t>
  </si>
  <si>
    <t>Maksimaalne +0,09  18-19.04</t>
  </si>
  <si>
    <t>Minimaalne 0,34  7-10,13-15,17,</t>
  </si>
  <si>
    <t>18,24.04</t>
  </si>
  <si>
    <t>19-20.01</t>
  </si>
  <si>
    <t xml:space="preserve">            19-21.09</t>
  </si>
  <si>
    <t>TABEL 8a-3</t>
  </si>
  <si>
    <t>TABEL 8a-6</t>
  </si>
  <si>
    <t>Kaev 1054</t>
  </si>
  <si>
    <t xml:space="preserve">             Maapinna kõrgus 77,27  m    </t>
  </si>
  <si>
    <t>Kaev 1054 a</t>
  </si>
  <si>
    <t xml:space="preserve">      Maapinna kõrgus 77,27 m</t>
  </si>
  <si>
    <t>Kaev 1176</t>
  </si>
  <si>
    <t>Maapinna kõrgus 86,48 m</t>
  </si>
  <si>
    <t>kaev 1176a</t>
  </si>
  <si>
    <t>kuiv</t>
  </si>
  <si>
    <t>27-28</t>
  </si>
  <si>
    <t>30-31</t>
  </si>
  <si>
    <t>Aasta kesk. 3,36</t>
  </si>
  <si>
    <t>Maksimaalne 0,37  24.04</t>
  </si>
  <si>
    <t>Minimaalne 7,13  9,12,15,18.12</t>
  </si>
  <si>
    <t>Aasta kesk. -</t>
  </si>
  <si>
    <t>Maksimaalne 0,29  18.04</t>
  </si>
  <si>
    <t>Minimaalne   kuiv</t>
  </si>
  <si>
    <t>Kaev 1177</t>
  </si>
  <si>
    <t>Maapinna kõrgus 84,66 m</t>
  </si>
  <si>
    <t>kaev 1177a</t>
  </si>
  <si>
    <t>Aasta kesk. 3,80</t>
  </si>
  <si>
    <t>Maksimaalne 0,59  18.04</t>
  </si>
  <si>
    <t>Minimaalne 6,96  24,27.10</t>
  </si>
  <si>
    <t>Maksimaalne 0,28  18.04</t>
  </si>
  <si>
    <t>Minimaalne     kuiv</t>
  </si>
  <si>
    <t xml:space="preserve"> Aasta kesk. 0,77</t>
  </si>
  <si>
    <t>Maksimaalne 0,52  21.04</t>
  </si>
  <si>
    <t>Minimaalne 1,00    21-24.09,</t>
  </si>
  <si>
    <t xml:space="preserve"> Aasta kesk. 0,82</t>
  </si>
  <si>
    <t>Maksimaalne 0,53  19-20.04</t>
  </si>
  <si>
    <t>Minimaalne 1,08   10.08</t>
  </si>
  <si>
    <t>30.09, 3-15.10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</si>
</sst>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dd&quot;.&quot;mm"/>
    <numFmt numFmtId="166" formatCode="d&quot;.&quot;m&quot;.&quot;yy"/>
    <numFmt numFmtId="167" formatCode="&quot;-&quot;0"/>
    <numFmt numFmtId="168" formatCode="d&quot;.&quot;m"/>
    <numFmt numFmtId="169" formatCode="&quot;+&quot;0.00"/>
    <numFmt numFmtId="170" formatCode="#,##0.00&quot; &quot;[$€-425];[Red]&quot;-&quot;#,##0.00&quot; &quot;[$€-425]"/>
  </numFmts>
  <fonts count="17"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3"/>
      <color theme="1"/>
      <name val="Arial1"/>
      <charset val="186"/>
    </font>
    <font>
      <sz val="13"/>
      <color theme="1"/>
      <name val="Arial"/>
      <family val="2"/>
      <charset val="186"/>
    </font>
    <font>
      <vertAlign val="superscript"/>
      <sz val="10"/>
      <color theme="1"/>
      <name val="Arial1"/>
      <charset val="186"/>
    </font>
    <font>
      <sz val="10"/>
      <color theme="1"/>
      <name val="Arial1"/>
      <charset val="186"/>
    </font>
    <font>
      <sz val="12"/>
      <color theme="1"/>
      <name val="Arial"/>
      <family val="2"/>
      <charset val="186"/>
    </font>
    <font>
      <sz val="14"/>
      <color theme="1"/>
      <name val="Arial1"/>
      <charset val="186"/>
    </font>
    <font>
      <vertAlign val="superscript"/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u/>
      <sz val="13"/>
      <color theme="1"/>
      <name val="Arial1"/>
      <charset val="186"/>
    </font>
    <font>
      <sz val="10"/>
      <color theme="1"/>
      <name val="Arial"/>
      <family val="2"/>
      <charset val="186"/>
    </font>
    <font>
      <vertAlign val="superscript"/>
      <sz val="12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vertAlign val="superscript"/>
      <sz val="12"/>
      <color theme="1"/>
      <name val="Arial1"/>
      <charset val="186"/>
    </font>
    <font>
      <sz val="12"/>
      <color theme="1"/>
      <name val="Arial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70" fontId="2" fillId="0" borderId="0"/>
  </cellStyleXfs>
  <cellXfs count="4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textRotation="90"/>
    </xf>
    <xf numFmtId="0" fontId="3" fillId="0" borderId="1" xfId="0" applyFont="1" applyBorder="1" applyAlignment="1">
      <alignment textRotation="90"/>
    </xf>
    <xf numFmtId="0" fontId="3" fillId="0" borderId="2" xfId="0" applyFont="1" applyBorder="1" applyAlignment="1">
      <alignment horizontal="right" textRotation="90"/>
    </xf>
    <xf numFmtId="0" fontId="3" fillId="0" borderId="4" xfId="0" applyFont="1" applyBorder="1" applyAlignment="1">
      <alignment textRotation="9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textRotation="90"/>
    </xf>
    <xf numFmtId="49" fontId="3" fillId="0" borderId="6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49" fontId="3" fillId="0" borderId="10" xfId="0" applyNumberFormat="1" applyFont="1" applyBorder="1"/>
    <xf numFmtId="0" fontId="3" fillId="0" borderId="11" xfId="0" applyFont="1" applyBorder="1" applyAlignment="1">
      <alignment horizontal="center" textRotation="90"/>
    </xf>
    <xf numFmtId="0" fontId="3" fillId="0" borderId="11" xfId="0" applyFont="1" applyBorder="1" applyAlignment="1">
      <alignment horizontal="right" textRotation="90"/>
    </xf>
    <xf numFmtId="0" fontId="3" fillId="0" borderId="12" xfId="0" applyFont="1" applyBorder="1" applyAlignment="1">
      <alignment textRotation="90"/>
    </xf>
    <xf numFmtId="0" fontId="3" fillId="0" borderId="11" xfId="0" applyFont="1" applyBorder="1" applyAlignment="1">
      <alignment textRotation="90"/>
    </xf>
    <xf numFmtId="0" fontId="3" fillId="0" borderId="14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1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9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 applyAlignment="1">
      <alignment horizontal="right" textRotation="90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textRotation="90"/>
    </xf>
    <xf numFmtId="0" fontId="3" fillId="0" borderId="11" xfId="0" applyFont="1" applyBorder="1" applyAlignment="1">
      <alignment horizontal="center" vertical="center" textRotation="90" wrapText="1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/>
    <xf numFmtId="49" fontId="3" fillId="0" borderId="12" xfId="0" applyNumberFormat="1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/>
    <xf numFmtId="164" fontId="3" fillId="0" borderId="9" xfId="0" applyNumberFormat="1" applyFont="1" applyFill="1" applyBorder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textRotation="90"/>
    </xf>
    <xf numFmtId="0" fontId="8" fillId="0" borderId="11" xfId="0" applyFont="1" applyBorder="1" applyAlignment="1">
      <alignment horizontal="center" textRotation="90"/>
    </xf>
    <xf numFmtId="0" fontId="8" fillId="0" borderId="14" xfId="0" applyFont="1" applyBorder="1" applyAlignment="1">
      <alignment horizontal="center" textRotation="90"/>
    </xf>
    <xf numFmtId="0" fontId="8" fillId="0" borderId="4" xfId="0" applyFont="1" applyBorder="1" applyAlignment="1">
      <alignment horizontal="center" textRotation="90"/>
    </xf>
    <xf numFmtId="0" fontId="8" fillId="0" borderId="7" xfId="0" applyFont="1" applyBorder="1" applyAlignment="1">
      <alignment horizontal="center" textRotation="90"/>
    </xf>
    <xf numFmtId="0" fontId="8" fillId="0" borderId="14" xfId="0" applyFont="1" applyBorder="1"/>
    <xf numFmtId="0" fontId="8" fillId="0" borderId="6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" xfId="0" applyFont="1" applyBorder="1" applyAlignment="1"/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/>
    <xf numFmtId="0" fontId="8" fillId="0" borderId="9" xfId="0" applyFont="1" applyBorder="1" applyAlignment="1"/>
    <xf numFmtId="0" fontId="8" fillId="0" borderId="9" xfId="0" applyFont="1" applyBorder="1" applyAlignment="1">
      <alignment horizontal="center"/>
    </xf>
    <xf numFmtId="0" fontId="8" fillId="0" borderId="0" xfId="0" applyFont="1" applyBorder="1"/>
    <xf numFmtId="165" fontId="8" fillId="0" borderId="13" xfId="0" applyNumberFormat="1" applyFont="1" applyBorder="1"/>
    <xf numFmtId="49" fontId="8" fillId="0" borderId="0" xfId="0" applyNumberFormat="1" applyFont="1" applyBorder="1" applyAlignment="1">
      <alignment horizontal="right"/>
    </xf>
    <xf numFmtId="165" fontId="8" fillId="0" borderId="13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right"/>
    </xf>
    <xf numFmtId="2" fontId="8" fillId="0" borderId="0" xfId="0" applyNumberFormat="1" applyFont="1" applyBorder="1"/>
    <xf numFmtId="0" fontId="10" fillId="0" borderId="0" xfId="0" applyFont="1"/>
    <xf numFmtId="0" fontId="10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horizontal="right" vertical="top"/>
    </xf>
    <xf numFmtId="0" fontId="8" fillId="0" borderId="7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/>
    <xf numFmtId="0" fontId="8" fillId="0" borderId="7" xfId="0" applyFont="1" applyBorder="1"/>
    <xf numFmtId="0" fontId="8" fillId="0" borderId="14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164" fontId="8" fillId="0" borderId="7" xfId="0" applyNumberFormat="1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5" fontId="8" fillId="0" borderId="14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/>
    <xf numFmtId="165" fontId="8" fillId="0" borderId="7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wrapText="1"/>
    </xf>
    <xf numFmtId="165" fontId="8" fillId="0" borderId="7" xfId="0" applyNumberFormat="1" applyFont="1" applyFill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14" xfId="0" applyNumberFormat="1" applyFont="1" applyBorder="1" applyAlignment="1">
      <alignment horizontal="center" wrapText="1"/>
    </xf>
    <xf numFmtId="165" fontId="10" fillId="0" borderId="7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wrapText="1"/>
    </xf>
    <xf numFmtId="165" fontId="10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5" xfId="0" applyFont="1" applyBorder="1"/>
    <xf numFmtId="0" fontId="16" fillId="0" borderId="3" xfId="0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4" xfId="0" applyFont="1" applyBorder="1"/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16" fillId="0" borderId="0" xfId="0" applyFont="1" applyBorder="1"/>
    <xf numFmtId="164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/>
    <xf numFmtId="0" fontId="3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/>
    <xf numFmtId="0" fontId="12" fillId="0" borderId="14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64" fontId="12" fillId="0" borderId="13" xfId="0" applyNumberFormat="1" applyFont="1" applyBorder="1"/>
    <xf numFmtId="1" fontId="12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167" fontId="12" fillId="0" borderId="9" xfId="0" applyNumberFormat="1" applyFont="1" applyBorder="1" applyAlignment="1">
      <alignment horizontal="center"/>
    </xf>
    <xf numFmtId="167" fontId="12" fillId="0" borderId="10" xfId="0" applyNumberFormat="1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167" fontId="12" fillId="0" borderId="12" xfId="0" applyNumberFormat="1" applyFont="1" applyBorder="1" applyAlignment="1">
      <alignment horizontal="center"/>
    </xf>
    <xf numFmtId="167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/>
    <xf numFmtId="0" fontId="0" fillId="0" borderId="14" xfId="0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0" fillId="0" borderId="9" xfId="0" applyFont="1" applyBorder="1"/>
    <xf numFmtId="0" fontId="0" fillId="0" borderId="15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164" fontId="0" fillId="0" borderId="13" xfId="0" applyNumberFormat="1" applyFont="1" applyBorder="1"/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5" xfId="0" applyNumberFormat="1" applyFont="1" applyBorder="1"/>
    <xf numFmtId="2" fontId="0" fillId="0" borderId="6" xfId="0" applyNumberFormat="1" applyFont="1" applyBorder="1"/>
    <xf numFmtId="169" fontId="0" fillId="0" borderId="5" xfId="0" applyNumberFormat="1" applyFont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3" xfId="0" applyNumberFormat="1" applyFont="1" applyBorder="1" applyAlignment="1">
      <alignment horizontal="center"/>
    </xf>
    <xf numFmtId="2" fontId="0" fillId="0" borderId="8" xfId="0" applyNumberFormat="1" applyFont="1" applyBorder="1"/>
    <xf numFmtId="2" fontId="0" fillId="0" borderId="0" xfId="0" applyNumberFormat="1" applyFont="1"/>
    <xf numFmtId="169" fontId="0" fillId="0" borderId="8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169" fontId="0" fillId="0" borderId="9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169" fontId="0" fillId="0" borderId="10" xfId="0" applyNumberFormat="1" applyFont="1" applyBorder="1" applyAlignment="1">
      <alignment horizontal="center"/>
    </xf>
    <xf numFmtId="169" fontId="0" fillId="0" borderId="11" xfId="0" applyNumberFormat="1" applyFont="1" applyBorder="1" applyAlignment="1">
      <alignment horizontal="center"/>
    </xf>
    <xf numFmtId="169" fontId="0" fillId="0" borderId="12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14" xfId="0" applyFont="1" applyBorder="1"/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/>
    <xf numFmtId="0" fontId="0" fillId="0" borderId="0" xfId="0" applyFont="1" applyAlignment="1">
      <alignment horizontal="left" vertical="center"/>
    </xf>
    <xf numFmtId="49" fontId="3" fillId="0" borderId="9" xfId="0" applyNumberFormat="1" applyFont="1" applyFill="1" applyBorder="1" applyAlignment="1">
      <alignment horizontal="center"/>
    </xf>
    <xf numFmtId="0" fontId="0" fillId="0" borderId="9" xfId="0" applyFill="1" applyBorder="1"/>
    <xf numFmtId="49" fontId="3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12" xfId="0" applyFill="1" applyBorder="1"/>
    <xf numFmtId="0" fontId="3" fillId="0" borderId="0" xfId="0" applyFont="1" applyAlignment="1">
      <alignment horizontal="center" vertical="center"/>
    </xf>
    <xf numFmtId="2" fontId="3" fillId="0" borderId="9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 wrapText="1"/>
    </xf>
    <xf numFmtId="2" fontId="3" fillId="0" borderId="3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3" xfId="0" applyFill="1" applyBorder="1"/>
    <xf numFmtId="49" fontId="4" fillId="0" borderId="13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8" fontId="12" fillId="0" borderId="0" xfId="0" applyNumberFormat="1" applyFont="1" applyAlignment="1">
      <alignment horizontal="center" vertical="center"/>
    </xf>
    <xf numFmtId="0" fontId="12" fillId="0" borderId="0" xfId="0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/>
    <xf numFmtId="0" fontId="0" fillId="0" borderId="3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left" vertical="center"/>
    </xf>
  </cellXfs>
  <cellStyles count="5">
    <cellStyle name="Heading" xfId="1"/>
    <cellStyle name="Heading1" xfId="2"/>
    <cellStyle name="Normaallaad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80" zoomScaleNormal="80" workbookViewId="0">
      <selection activeCell="A2" sqref="A2"/>
    </sheetView>
  </sheetViews>
  <sheetFormatPr defaultRowHeight="14.25"/>
  <cols>
    <col min="1" max="1" width="4.875" customWidth="1"/>
    <col min="2" max="2" width="1.875" customWidth="1"/>
    <col min="3" max="4" width="7.125" customWidth="1"/>
    <col min="5" max="5" width="1.125" customWidth="1"/>
    <col min="6" max="6" width="2.625" customWidth="1"/>
    <col min="7" max="7" width="3.75" customWidth="1"/>
    <col min="8" max="8" width="3.25" customWidth="1"/>
    <col min="9" max="9" width="3.75" customWidth="1"/>
    <col min="10" max="10" width="3.25" customWidth="1"/>
    <col min="11" max="11" width="3.375" customWidth="1"/>
    <col min="12" max="13" width="3.25" customWidth="1"/>
    <col min="14" max="14" width="3.375" customWidth="1"/>
    <col min="15" max="15" width="3.25" customWidth="1"/>
    <col min="16" max="16" width="3" customWidth="1"/>
    <col min="17" max="17" width="3.25" customWidth="1"/>
    <col min="18" max="18" width="3.375" customWidth="1"/>
    <col min="19" max="19" width="3.25" customWidth="1"/>
    <col min="20" max="20" width="3.125" customWidth="1"/>
    <col min="21" max="21" width="3.25" customWidth="1"/>
    <col min="22" max="22" width="3" customWidth="1"/>
    <col min="23" max="23" width="3.25" customWidth="1"/>
    <col min="24" max="25" width="3.125" customWidth="1"/>
    <col min="26" max="26" width="2.875" customWidth="1"/>
    <col min="27" max="27" width="3.375" customWidth="1"/>
    <col min="28" max="29" width="3.25" customWidth="1"/>
    <col min="30" max="30" width="3.375" customWidth="1"/>
    <col min="31" max="31" width="4.5" customWidth="1"/>
    <col min="32" max="32" width="5.875" customWidth="1"/>
    <col min="33" max="33" width="7.125" customWidth="1"/>
  </cols>
  <sheetData>
    <row r="1" spans="1:33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8.35" customHeight="1">
      <c r="A2" s="2"/>
      <c r="B2" s="2"/>
      <c r="C2" s="1"/>
      <c r="D2" s="1"/>
      <c r="E2" s="1"/>
      <c r="F2" s="1"/>
      <c r="G2" s="274" t="s">
        <v>1</v>
      </c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1"/>
      <c r="AB2" s="1"/>
      <c r="AC2" s="1"/>
      <c r="AD2" s="1"/>
      <c r="AE2" s="1"/>
      <c r="AF2" s="1"/>
      <c r="AG2" s="2"/>
    </row>
    <row r="3" spans="1:33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</row>
    <row r="4" spans="1:33" ht="19.7" customHeight="1">
      <c r="A4" s="3"/>
      <c r="B4" s="4"/>
      <c r="C4" s="4"/>
      <c r="D4" s="4"/>
      <c r="E4" s="4"/>
      <c r="F4" s="4"/>
      <c r="G4" s="390">
        <v>10</v>
      </c>
      <c r="H4" s="390"/>
      <c r="I4" s="385">
        <v>11</v>
      </c>
      <c r="J4" s="385"/>
      <c r="K4" s="385">
        <v>12</v>
      </c>
      <c r="L4" s="385"/>
      <c r="M4" s="385">
        <v>1</v>
      </c>
      <c r="N4" s="385"/>
      <c r="O4" s="385">
        <v>2</v>
      </c>
      <c r="P4" s="385"/>
      <c r="Q4" s="385">
        <v>3</v>
      </c>
      <c r="R4" s="385"/>
      <c r="S4" s="385">
        <v>4</v>
      </c>
      <c r="T4" s="385"/>
      <c r="U4" s="385">
        <v>5</v>
      </c>
      <c r="V4" s="385"/>
      <c r="W4" s="385">
        <v>6</v>
      </c>
      <c r="X4" s="385"/>
      <c r="Y4" s="385">
        <v>7</v>
      </c>
      <c r="Z4" s="385"/>
      <c r="AA4" s="385">
        <v>8</v>
      </c>
      <c r="AB4" s="385"/>
      <c r="AC4" s="385">
        <v>9</v>
      </c>
      <c r="AD4" s="385"/>
      <c r="AE4" s="385" t="s">
        <v>2</v>
      </c>
      <c r="AF4" s="385"/>
      <c r="AG4" s="2"/>
    </row>
    <row r="5" spans="1:33" ht="19.7" customHeight="1">
      <c r="A5" s="7" t="s">
        <v>3</v>
      </c>
      <c r="B5" s="5"/>
      <c r="C5" s="8" t="s">
        <v>4</v>
      </c>
      <c r="D5" s="1"/>
      <c r="E5" s="1"/>
      <c r="F5" s="9"/>
      <c r="G5" s="393" t="s">
        <v>5</v>
      </c>
      <c r="H5" s="393"/>
      <c r="I5" s="393" t="s">
        <v>6</v>
      </c>
      <c r="J5" s="393"/>
      <c r="K5" s="393" t="s">
        <v>7</v>
      </c>
      <c r="L5" s="393"/>
      <c r="M5" s="393" t="s">
        <v>8</v>
      </c>
      <c r="N5" s="393"/>
      <c r="O5" s="393" t="s">
        <v>9</v>
      </c>
      <c r="P5" s="393"/>
      <c r="Q5" s="393" t="s">
        <v>10</v>
      </c>
      <c r="R5" s="393"/>
      <c r="S5" s="393" t="s">
        <v>11</v>
      </c>
      <c r="T5" s="393"/>
      <c r="U5" s="393" t="s">
        <v>12</v>
      </c>
      <c r="V5" s="393"/>
      <c r="W5" s="393" t="s">
        <v>13</v>
      </c>
      <c r="X5" s="393"/>
      <c r="Y5" s="393" t="s">
        <v>14</v>
      </c>
      <c r="Z5" s="393"/>
      <c r="AA5" s="393" t="s">
        <v>15</v>
      </c>
      <c r="AB5" s="393"/>
      <c r="AC5" s="393" t="s">
        <v>16</v>
      </c>
      <c r="AD5" s="393"/>
      <c r="AE5" s="393" t="s">
        <v>17</v>
      </c>
      <c r="AF5" s="393"/>
      <c r="AG5" s="2"/>
    </row>
    <row r="6" spans="1:33" ht="19.7" customHeight="1">
      <c r="A6" s="11" t="s">
        <v>18</v>
      </c>
      <c r="B6" s="12"/>
      <c r="C6" s="13" t="s">
        <v>19</v>
      </c>
      <c r="D6" s="14"/>
      <c r="E6" s="14"/>
      <c r="F6" s="14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2"/>
    </row>
    <row r="7" spans="1:33" ht="19.7" customHeight="1">
      <c r="A7" s="11" t="s">
        <v>20</v>
      </c>
      <c r="B7" s="12"/>
      <c r="C7" s="8" t="s">
        <v>21</v>
      </c>
      <c r="D7" s="9"/>
      <c r="E7" s="9"/>
      <c r="F7" s="9"/>
      <c r="G7" s="393" t="s">
        <v>22</v>
      </c>
      <c r="H7" s="393"/>
      <c r="I7" s="393" t="s">
        <v>23</v>
      </c>
      <c r="J7" s="393"/>
      <c r="K7" s="393" t="s">
        <v>24</v>
      </c>
      <c r="L7" s="393"/>
      <c r="M7" s="393" t="s">
        <v>6</v>
      </c>
      <c r="N7" s="393"/>
      <c r="O7" s="393" t="s">
        <v>25</v>
      </c>
      <c r="P7" s="393"/>
      <c r="Q7" s="393" t="s">
        <v>26</v>
      </c>
      <c r="R7" s="393"/>
      <c r="S7" s="393" t="s">
        <v>27</v>
      </c>
      <c r="T7" s="393"/>
      <c r="U7" s="393" t="s">
        <v>28</v>
      </c>
      <c r="V7" s="393"/>
      <c r="W7" s="393" t="s">
        <v>29</v>
      </c>
      <c r="X7" s="393"/>
      <c r="Y7" s="393" t="s">
        <v>22</v>
      </c>
      <c r="Z7" s="393"/>
      <c r="AA7" s="393" t="s">
        <v>30</v>
      </c>
      <c r="AB7" s="393"/>
      <c r="AC7" s="393" t="s">
        <v>22</v>
      </c>
      <c r="AD7" s="393"/>
      <c r="AE7" s="393" t="s">
        <v>31</v>
      </c>
      <c r="AF7" s="393"/>
      <c r="AG7" s="2"/>
    </row>
    <row r="8" spans="1:33" ht="19.7" customHeight="1">
      <c r="A8" s="15" t="s">
        <v>32</v>
      </c>
      <c r="B8" s="16"/>
      <c r="C8" s="13" t="s">
        <v>33</v>
      </c>
      <c r="D8" s="14"/>
      <c r="E8" s="14"/>
      <c r="F8" s="14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2"/>
    </row>
    <row r="9" spans="1:33" ht="19.7" customHeight="1">
      <c r="A9" s="8"/>
      <c r="B9" s="17"/>
      <c r="C9" s="8" t="s">
        <v>4</v>
      </c>
      <c r="D9" s="9"/>
      <c r="E9" s="9"/>
      <c r="F9" s="9"/>
      <c r="G9" s="393" t="s">
        <v>34</v>
      </c>
      <c r="H9" s="393"/>
      <c r="I9" s="393" t="s">
        <v>35</v>
      </c>
      <c r="J9" s="393"/>
      <c r="K9" s="393" t="s">
        <v>36</v>
      </c>
      <c r="L9" s="393"/>
      <c r="M9" s="393" t="s">
        <v>37</v>
      </c>
      <c r="N9" s="393"/>
      <c r="O9" s="393" t="s">
        <v>38</v>
      </c>
      <c r="P9" s="393"/>
      <c r="Q9" s="393" t="s">
        <v>38</v>
      </c>
      <c r="R9" s="393"/>
      <c r="S9" s="393" t="s">
        <v>37</v>
      </c>
      <c r="T9" s="393"/>
      <c r="U9" s="393" t="s">
        <v>39</v>
      </c>
      <c r="V9" s="393"/>
      <c r="W9" s="393" t="s">
        <v>40</v>
      </c>
      <c r="X9" s="393"/>
      <c r="Y9" s="393" t="s">
        <v>41</v>
      </c>
      <c r="Z9" s="393"/>
      <c r="AA9" s="393" t="s">
        <v>42</v>
      </c>
      <c r="AB9" s="393"/>
      <c r="AC9" s="393" t="s">
        <v>43</v>
      </c>
      <c r="AD9" s="393"/>
      <c r="AE9" s="393" t="s">
        <v>44</v>
      </c>
      <c r="AF9" s="393"/>
      <c r="AG9" s="2"/>
    </row>
    <row r="10" spans="1:33" ht="19.7" customHeight="1">
      <c r="A10" s="370" t="s">
        <v>45</v>
      </c>
      <c r="B10" s="370"/>
      <c r="C10" s="13" t="s">
        <v>46</v>
      </c>
      <c r="D10" s="14"/>
      <c r="E10" s="14"/>
      <c r="F10" s="14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2"/>
    </row>
    <row r="11" spans="1:33" ht="19.7" customHeight="1">
      <c r="A11" s="370" t="s">
        <v>47</v>
      </c>
      <c r="B11" s="370"/>
      <c r="C11" s="8" t="s">
        <v>48</v>
      </c>
      <c r="D11" s="9"/>
      <c r="E11" s="9"/>
      <c r="F11" s="9"/>
      <c r="G11" s="393" t="s">
        <v>49</v>
      </c>
      <c r="H11" s="393"/>
      <c r="I11" s="393" t="s">
        <v>50</v>
      </c>
      <c r="J11" s="393"/>
      <c r="K11" s="393" t="s">
        <v>51</v>
      </c>
      <c r="L11" s="393"/>
      <c r="M11" s="393" t="s">
        <v>52</v>
      </c>
      <c r="N11" s="393"/>
      <c r="O11" s="393" t="s">
        <v>53</v>
      </c>
      <c r="P11" s="393"/>
      <c r="Q11" s="393" t="s">
        <v>54</v>
      </c>
      <c r="R11" s="393"/>
      <c r="S11" s="393" t="s">
        <v>55</v>
      </c>
      <c r="T11" s="393"/>
      <c r="U11" s="393" t="s">
        <v>49</v>
      </c>
      <c r="V11" s="393"/>
      <c r="W11" s="393" t="s">
        <v>56</v>
      </c>
      <c r="X11" s="393"/>
      <c r="Y11" s="393" t="s">
        <v>57</v>
      </c>
      <c r="Z11" s="393"/>
      <c r="AA11" s="393" t="s">
        <v>56</v>
      </c>
      <c r="AB11" s="393"/>
      <c r="AC11" s="393" t="s">
        <v>58</v>
      </c>
      <c r="AD11" s="393"/>
      <c r="AE11" s="393" t="s">
        <v>56</v>
      </c>
      <c r="AF11" s="393"/>
      <c r="AG11" s="2"/>
    </row>
    <row r="12" spans="1:33" ht="19.7" customHeight="1">
      <c r="A12" s="13"/>
      <c r="B12" s="19"/>
      <c r="C12" s="13" t="s">
        <v>59</v>
      </c>
      <c r="D12" s="14"/>
      <c r="E12" s="14"/>
      <c r="F12" s="14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2"/>
    </row>
    <row r="13" spans="1:33" ht="19.7" customHeight="1">
      <c r="A13" s="8"/>
      <c r="B13" s="17"/>
      <c r="C13" s="20"/>
      <c r="D13" s="7"/>
      <c r="E13" s="21"/>
      <c r="F13" s="21"/>
      <c r="G13" s="3"/>
      <c r="H13" s="367" t="s">
        <v>60</v>
      </c>
      <c r="I13" s="367"/>
      <c r="J13" s="367"/>
      <c r="K13" s="22"/>
      <c r="L13" s="380" t="s">
        <v>61</v>
      </c>
      <c r="M13" s="380"/>
      <c r="N13" s="380"/>
      <c r="O13" s="380"/>
      <c r="P13" s="380"/>
      <c r="Q13" s="380"/>
      <c r="R13" s="380"/>
      <c r="S13" s="392" t="s">
        <v>62</v>
      </c>
      <c r="T13" s="392"/>
      <c r="U13" s="392"/>
      <c r="V13" s="392"/>
      <c r="W13" s="392"/>
      <c r="X13" s="392"/>
      <c r="Y13" s="392"/>
      <c r="Z13" s="392" t="s">
        <v>63</v>
      </c>
      <c r="AA13" s="392"/>
      <c r="AB13" s="392"/>
      <c r="AC13" s="392"/>
      <c r="AD13" s="392"/>
      <c r="AE13" s="392"/>
      <c r="AF13" s="392"/>
      <c r="AG13" s="2"/>
    </row>
    <row r="14" spans="1:33" ht="119.45" customHeight="1">
      <c r="A14" s="370" t="s">
        <v>64</v>
      </c>
      <c r="B14" s="370"/>
      <c r="C14" s="24" t="s">
        <v>65</v>
      </c>
      <c r="D14" s="381" t="s">
        <v>66</v>
      </c>
      <c r="E14" s="381"/>
      <c r="F14" s="381"/>
      <c r="G14" s="25"/>
      <c r="H14" s="26" t="s">
        <v>67</v>
      </c>
      <c r="I14" s="27" t="s">
        <v>68</v>
      </c>
      <c r="J14" s="28" t="s">
        <v>69</v>
      </c>
      <c r="K14" s="27" t="s">
        <v>70</v>
      </c>
      <c r="L14" s="28" t="s">
        <v>67</v>
      </c>
      <c r="M14" s="27" t="s">
        <v>68</v>
      </c>
      <c r="N14" s="28" t="s">
        <v>69</v>
      </c>
      <c r="O14" s="27" t="s">
        <v>70</v>
      </c>
      <c r="P14" s="25"/>
      <c r="Q14" s="29" t="s">
        <v>71</v>
      </c>
      <c r="R14" s="27"/>
      <c r="S14" s="28" t="s">
        <v>67</v>
      </c>
      <c r="T14" s="27" t="s">
        <v>68</v>
      </c>
      <c r="U14" s="26" t="s">
        <v>69</v>
      </c>
      <c r="V14" s="27" t="s">
        <v>70</v>
      </c>
      <c r="W14" s="29"/>
      <c r="X14" s="29" t="s">
        <v>71</v>
      </c>
      <c r="Y14" s="27"/>
      <c r="Z14" s="26" t="s">
        <v>67</v>
      </c>
      <c r="AA14" s="27" t="s">
        <v>68</v>
      </c>
      <c r="AB14" s="26" t="s">
        <v>69</v>
      </c>
      <c r="AC14" s="27" t="s">
        <v>70</v>
      </c>
      <c r="AD14" s="29"/>
      <c r="AE14" s="29" t="s">
        <v>71</v>
      </c>
      <c r="AF14" s="27"/>
      <c r="AG14" s="2"/>
    </row>
    <row r="15" spans="1:33" ht="19.7" customHeight="1">
      <c r="A15" s="370" t="s">
        <v>72</v>
      </c>
      <c r="B15" s="370"/>
      <c r="C15" s="30" t="s">
        <v>73</v>
      </c>
      <c r="D15" s="372" t="s">
        <v>74</v>
      </c>
      <c r="E15" s="372"/>
      <c r="F15" s="9"/>
      <c r="G15" s="8"/>
      <c r="H15" s="391">
        <v>-25</v>
      </c>
      <c r="I15" s="391"/>
      <c r="J15" s="386" t="s">
        <v>75</v>
      </c>
      <c r="K15" s="386"/>
      <c r="L15" s="390">
        <v>-8</v>
      </c>
      <c r="M15" s="390"/>
      <c r="N15" s="386" t="s">
        <v>76</v>
      </c>
      <c r="O15" s="386"/>
      <c r="P15" s="386" t="s">
        <v>77</v>
      </c>
      <c r="Q15" s="386"/>
      <c r="R15" s="386"/>
      <c r="S15" s="390">
        <v>-32</v>
      </c>
      <c r="T15" s="390"/>
      <c r="U15" s="386" t="s">
        <v>76</v>
      </c>
      <c r="V15" s="386"/>
      <c r="W15" s="386" t="s">
        <v>78</v>
      </c>
      <c r="X15" s="386"/>
      <c r="Y15" s="386"/>
      <c r="Z15" s="390">
        <v>-16</v>
      </c>
      <c r="AA15" s="390"/>
      <c r="AB15" s="386" t="s">
        <v>79</v>
      </c>
      <c r="AC15" s="386"/>
      <c r="AD15" s="386" t="s">
        <v>80</v>
      </c>
      <c r="AE15" s="386"/>
      <c r="AF15" s="386"/>
      <c r="AG15" s="2"/>
    </row>
    <row r="16" spans="1:33" ht="19.7" customHeight="1">
      <c r="A16" s="387" t="s">
        <v>81</v>
      </c>
      <c r="B16" s="387"/>
      <c r="C16" s="31" t="s">
        <v>82</v>
      </c>
      <c r="D16" s="388" t="s">
        <v>83</v>
      </c>
      <c r="E16" s="388"/>
      <c r="F16" s="32"/>
      <c r="G16" s="33"/>
      <c r="H16" s="389" t="s">
        <v>84</v>
      </c>
      <c r="I16" s="389"/>
      <c r="J16" s="383" t="s">
        <v>85</v>
      </c>
      <c r="K16" s="383"/>
      <c r="L16" s="383" t="s">
        <v>86</v>
      </c>
      <c r="M16" s="383"/>
      <c r="N16" s="383" t="s">
        <v>87</v>
      </c>
      <c r="O16" s="383"/>
      <c r="P16" s="383" t="s">
        <v>88</v>
      </c>
      <c r="Q16" s="383"/>
      <c r="R16" s="383"/>
      <c r="S16" s="383" t="s">
        <v>89</v>
      </c>
      <c r="T16" s="383"/>
      <c r="U16" s="383" t="s">
        <v>90</v>
      </c>
      <c r="V16" s="383"/>
      <c r="W16" s="383" t="s">
        <v>91</v>
      </c>
      <c r="X16" s="383"/>
      <c r="Y16" s="383"/>
      <c r="Z16" s="383" t="s">
        <v>92</v>
      </c>
      <c r="AA16" s="383"/>
      <c r="AB16" s="383" t="s">
        <v>76</v>
      </c>
      <c r="AC16" s="383"/>
      <c r="AD16" s="384" t="s">
        <v>93</v>
      </c>
      <c r="AE16" s="384"/>
      <c r="AF16" s="384"/>
      <c r="AG16" s="2"/>
    </row>
    <row r="17" spans="1:33" ht="19.7" customHeight="1">
      <c r="A17" s="8"/>
      <c r="B17" s="17"/>
      <c r="C17" s="9"/>
      <c r="D17" s="8"/>
      <c r="E17" s="9"/>
      <c r="F17" s="9"/>
      <c r="G17" s="3"/>
      <c r="H17" s="4" t="s">
        <v>60</v>
      </c>
      <c r="I17" s="4"/>
      <c r="J17" s="4"/>
      <c r="K17" s="22"/>
      <c r="L17" s="385" t="s">
        <v>94</v>
      </c>
      <c r="M17" s="385"/>
      <c r="N17" s="385"/>
      <c r="O17" s="385"/>
      <c r="P17" s="385"/>
      <c r="Q17" s="385"/>
      <c r="R17" s="385"/>
      <c r="S17" s="385" t="s">
        <v>95</v>
      </c>
      <c r="T17" s="385"/>
      <c r="U17" s="385"/>
      <c r="V17" s="385"/>
      <c r="W17" s="385"/>
      <c r="X17" s="385"/>
      <c r="Y17" s="385"/>
      <c r="Z17" s="385" t="s">
        <v>96</v>
      </c>
      <c r="AA17" s="385"/>
      <c r="AB17" s="385"/>
      <c r="AC17" s="385"/>
      <c r="AD17" s="385"/>
      <c r="AE17" s="385"/>
      <c r="AF17" s="385"/>
      <c r="AG17" s="2"/>
    </row>
    <row r="18" spans="1:33" ht="108.4" customHeight="1">
      <c r="A18" s="370" t="s">
        <v>97</v>
      </c>
      <c r="B18" s="370"/>
      <c r="C18" s="34" t="s">
        <v>98</v>
      </c>
      <c r="D18" s="381" t="s">
        <v>99</v>
      </c>
      <c r="E18" s="381"/>
      <c r="F18" s="381"/>
      <c r="G18" s="25"/>
      <c r="H18" s="26" t="s">
        <v>67</v>
      </c>
      <c r="I18" s="27" t="s">
        <v>100</v>
      </c>
      <c r="J18" s="35" t="s">
        <v>101</v>
      </c>
      <c r="K18" s="36" t="s">
        <v>102</v>
      </c>
      <c r="L18" s="35" t="s">
        <v>67</v>
      </c>
      <c r="M18" s="36" t="s">
        <v>100</v>
      </c>
      <c r="N18" s="35" t="s">
        <v>101</v>
      </c>
      <c r="O18" s="36" t="s">
        <v>102</v>
      </c>
      <c r="P18" s="37"/>
      <c r="Q18" s="37" t="s">
        <v>103</v>
      </c>
      <c r="R18" s="36"/>
      <c r="S18" s="35" t="s">
        <v>67</v>
      </c>
      <c r="T18" s="36" t="s">
        <v>100</v>
      </c>
      <c r="U18" s="35" t="s">
        <v>101</v>
      </c>
      <c r="V18" s="36" t="s">
        <v>102</v>
      </c>
      <c r="W18" s="37"/>
      <c r="X18" s="37" t="s">
        <v>103</v>
      </c>
      <c r="Y18" s="36"/>
      <c r="Z18" s="35" t="s">
        <v>67</v>
      </c>
      <c r="AA18" s="36" t="s">
        <v>100</v>
      </c>
      <c r="AB18" s="35" t="s">
        <v>101</v>
      </c>
      <c r="AC18" s="36" t="s">
        <v>102</v>
      </c>
      <c r="AD18" s="37"/>
      <c r="AE18" s="37" t="s">
        <v>103</v>
      </c>
      <c r="AF18" s="36"/>
      <c r="AG18" s="2"/>
    </row>
    <row r="19" spans="1:33" ht="28.35" customHeight="1">
      <c r="A19" s="370" t="s">
        <v>104</v>
      </c>
      <c r="B19" s="370"/>
      <c r="C19" s="38">
        <v>1</v>
      </c>
      <c r="D19" s="372" t="s">
        <v>105</v>
      </c>
      <c r="E19" s="372"/>
      <c r="F19" s="9"/>
      <c r="G19" s="8"/>
      <c r="H19" s="382">
        <v>9.35</v>
      </c>
      <c r="I19" s="382"/>
      <c r="J19" s="377">
        <v>0.68</v>
      </c>
      <c r="K19" s="377"/>
      <c r="L19" s="377">
        <v>1.46</v>
      </c>
      <c r="M19" s="377"/>
      <c r="N19" s="378" t="s">
        <v>106</v>
      </c>
      <c r="O19" s="378"/>
      <c r="P19" s="363" t="s">
        <v>107</v>
      </c>
      <c r="Q19" s="363"/>
      <c r="R19" s="363"/>
      <c r="S19" s="379">
        <v>67.2</v>
      </c>
      <c r="T19" s="379"/>
      <c r="U19" s="380">
        <v>1.18</v>
      </c>
      <c r="V19" s="380"/>
      <c r="W19" s="363" t="s">
        <v>108</v>
      </c>
      <c r="X19" s="363"/>
      <c r="Y19" s="363"/>
      <c r="Z19" s="377">
        <v>0.18</v>
      </c>
      <c r="AA19" s="377"/>
      <c r="AB19" s="380" t="s">
        <v>106</v>
      </c>
      <c r="AC19" s="380"/>
      <c r="AD19" s="373" t="s">
        <v>109</v>
      </c>
      <c r="AE19" s="373"/>
      <c r="AF19" s="373"/>
      <c r="AG19" s="2"/>
    </row>
    <row r="20" spans="1:33" ht="28.35" customHeight="1">
      <c r="A20" s="15"/>
      <c r="B20" s="16"/>
      <c r="C20" s="41"/>
      <c r="D20" s="13"/>
      <c r="E20" s="14"/>
      <c r="F20" s="14"/>
      <c r="G20" s="13"/>
      <c r="H20" s="42"/>
      <c r="I20" s="16"/>
      <c r="J20" s="42"/>
      <c r="K20" s="16"/>
      <c r="L20" s="42"/>
      <c r="M20" s="16"/>
      <c r="N20" s="42"/>
      <c r="O20" s="16"/>
      <c r="P20" s="42"/>
      <c r="Q20" s="42"/>
      <c r="R20" s="16"/>
      <c r="S20" s="43"/>
      <c r="T20" s="44"/>
      <c r="U20" s="45"/>
      <c r="V20" s="44"/>
      <c r="W20" s="374"/>
      <c r="X20" s="374"/>
      <c r="Y20" s="374"/>
      <c r="Z20" s="45"/>
      <c r="AA20" s="44"/>
      <c r="AB20" s="45"/>
      <c r="AC20" s="44"/>
      <c r="AD20" s="375"/>
      <c r="AE20" s="375"/>
      <c r="AF20" s="375"/>
      <c r="AG20" s="2"/>
    </row>
    <row r="21" spans="1:33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/>
    </row>
    <row r="22" spans="1:33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"/>
    </row>
    <row r="23" spans="1:33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"/>
    </row>
    <row r="24" spans="1:33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"/>
    </row>
    <row r="25" spans="1:33" ht="16.5">
      <c r="A25" s="1" t="s">
        <v>110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7"/>
      <c r="AE25" s="1"/>
      <c r="AF25" s="1"/>
      <c r="AG25" s="2"/>
    </row>
    <row r="26" spans="1:33" ht="27.95" customHeight="1">
      <c r="A26" s="1"/>
      <c r="B26" s="1"/>
      <c r="C26" s="1"/>
      <c r="D26" s="1"/>
      <c r="E26" s="1"/>
      <c r="F26" s="1"/>
      <c r="G26" s="376" t="s">
        <v>111</v>
      </c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"/>
    </row>
    <row r="27" spans="1:33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"/>
    </row>
    <row r="28" spans="1:33" ht="19.7" customHeight="1">
      <c r="A28" s="8"/>
      <c r="B28" s="17"/>
      <c r="C28" s="9"/>
      <c r="D28" s="8"/>
      <c r="E28" s="9"/>
      <c r="F28" s="9"/>
      <c r="G28" s="17"/>
      <c r="H28" s="9"/>
      <c r="I28" s="9"/>
      <c r="J28" s="9"/>
      <c r="K28" s="17"/>
      <c r="L28" s="3"/>
      <c r="M28" s="4"/>
      <c r="N28" s="367" t="s">
        <v>112</v>
      </c>
      <c r="O28" s="367"/>
      <c r="P28" s="367"/>
      <c r="Q28" s="367"/>
      <c r="R28" s="367"/>
      <c r="S28" s="4"/>
      <c r="T28" s="22"/>
      <c r="U28" s="4"/>
      <c r="V28" s="367" t="s">
        <v>113</v>
      </c>
      <c r="W28" s="367"/>
      <c r="X28" s="367"/>
      <c r="Y28" s="367"/>
      <c r="Z28" s="22"/>
      <c r="AA28" s="4"/>
      <c r="AB28" s="367" t="s">
        <v>114</v>
      </c>
      <c r="AC28" s="367"/>
      <c r="AD28" s="367"/>
      <c r="AE28" s="367"/>
      <c r="AF28" s="22"/>
      <c r="AG28" s="2"/>
    </row>
    <row r="29" spans="1:33" ht="136.69999999999999" customHeight="1">
      <c r="A29" s="370" t="s">
        <v>115</v>
      </c>
      <c r="B29" s="370"/>
      <c r="C29" s="34" t="s">
        <v>116</v>
      </c>
      <c r="D29" s="371" t="s">
        <v>99</v>
      </c>
      <c r="E29" s="371"/>
      <c r="F29" s="371"/>
      <c r="G29" s="36"/>
      <c r="H29" s="37"/>
      <c r="I29" s="35" t="s">
        <v>117</v>
      </c>
      <c r="J29" s="37" t="s">
        <v>118</v>
      </c>
      <c r="K29" s="36"/>
      <c r="L29" s="37"/>
      <c r="M29" s="35" t="s">
        <v>67</v>
      </c>
      <c r="N29" s="36" t="s">
        <v>68</v>
      </c>
      <c r="O29" s="37"/>
      <c r="P29" s="35" t="s">
        <v>119</v>
      </c>
      <c r="Q29" s="36" t="s">
        <v>120</v>
      </c>
      <c r="R29" s="37"/>
      <c r="S29" s="37" t="s">
        <v>71</v>
      </c>
      <c r="T29" s="36"/>
      <c r="U29" s="35" t="s">
        <v>67</v>
      </c>
      <c r="V29" s="37" t="s">
        <v>121</v>
      </c>
      <c r="W29" s="36" t="s">
        <v>71</v>
      </c>
      <c r="X29" s="37"/>
      <c r="Y29" s="35" t="s">
        <v>119</v>
      </c>
      <c r="Z29" s="36" t="s">
        <v>122</v>
      </c>
      <c r="AA29" s="35" t="s">
        <v>67</v>
      </c>
      <c r="AB29" s="37" t="s">
        <v>121</v>
      </c>
      <c r="AC29" s="36" t="s">
        <v>103</v>
      </c>
      <c r="AD29" s="37"/>
      <c r="AE29" s="35" t="s">
        <v>119</v>
      </c>
      <c r="AF29" s="36" t="s">
        <v>122</v>
      </c>
      <c r="AG29" s="2"/>
    </row>
    <row r="30" spans="1:33" ht="19.7" customHeight="1">
      <c r="A30" s="370" t="s">
        <v>123</v>
      </c>
      <c r="B30" s="370"/>
      <c r="C30" s="38">
        <v>5</v>
      </c>
      <c r="D30" s="372" t="s">
        <v>83</v>
      </c>
      <c r="E30" s="372"/>
      <c r="F30" s="372"/>
      <c r="G30" s="48"/>
      <c r="H30" s="49"/>
      <c r="I30" s="49" t="s">
        <v>124</v>
      </c>
      <c r="J30" s="49"/>
      <c r="K30" s="48"/>
      <c r="L30" s="50"/>
      <c r="M30" s="50" t="s">
        <v>125</v>
      </c>
      <c r="N30" s="39"/>
      <c r="O30" s="363" t="s">
        <v>126</v>
      </c>
      <c r="P30" s="363"/>
      <c r="Q30" s="363"/>
      <c r="R30" s="363" t="s">
        <v>127</v>
      </c>
      <c r="S30" s="363"/>
      <c r="T30" s="363"/>
      <c r="U30" s="363" t="s">
        <v>128</v>
      </c>
      <c r="V30" s="363"/>
      <c r="W30" s="363"/>
      <c r="X30" s="363" t="s">
        <v>129</v>
      </c>
      <c r="Y30" s="363"/>
      <c r="Z30" s="363"/>
      <c r="AA30" s="363" t="s">
        <v>130</v>
      </c>
      <c r="AB30" s="363"/>
      <c r="AC30" s="363"/>
      <c r="AD30" s="363" t="s">
        <v>131</v>
      </c>
      <c r="AE30" s="363"/>
      <c r="AF30" s="363"/>
      <c r="AG30" s="2"/>
    </row>
    <row r="31" spans="1:33" ht="19.7" customHeight="1">
      <c r="A31" s="51"/>
      <c r="B31" s="48"/>
      <c r="C31" s="18">
        <v>5</v>
      </c>
      <c r="D31" s="366" t="s">
        <v>83</v>
      </c>
      <c r="E31" s="366"/>
      <c r="F31" s="366"/>
      <c r="G31" s="48"/>
      <c r="H31" s="49"/>
      <c r="I31" s="49" t="s">
        <v>132</v>
      </c>
      <c r="J31" s="49"/>
      <c r="K31" s="48"/>
      <c r="L31" s="363" t="s">
        <v>133</v>
      </c>
      <c r="M31" s="363"/>
      <c r="N31" s="363"/>
      <c r="O31" s="363" t="s">
        <v>134</v>
      </c>
      <c r="P31" s="363"/>
      <c r="Q31" s="363"/>
      <c r="R31" s="363" t="s">
        <v>135</v>
      </c>
      <c r="S31" s="363"/>
      <c r="T31" s="363"/>
      <c r="U31" s="363" t="s">
        <v>128</v>
      </c>
      <c r="V31" s="363"/>
      <c r="W31" s="363"/>
      <c r="X31" s="363" t="s">
        <v>129</v>
      </c>
      <c r="Y31" s="363"/>
      <c r="Z31" s="363"/>
      <c r="AA31" s="363" t="s">
        <v>136</v>
      </c>
      <c r="AB31" s="363"/>
      <c r="AC31" s="363"/>
      <c r="AD31" s="363" t="s">
        <v>137</v>
      </c>
      <c r="AE31" s="363"/>
      <c r="AF31" s="363"/>
      <c r="AG31" s="2"/>
    </row>
    <row r="32" spans="1:33" ht="19.7" customHeight="1">
      <c r="A32" s="51"/>
      <c r="B32" s="48"/>
      <c r="C32" s="41"/>
      <c r="D32" s="13"/>
      <c r="E32" s="14"/>
      <c r="F32" s="14"/>
      <c r="G32" s="48"/>
      <c r="H32" s="49"/>
      <c r="I32" s="49"/>
      <c r="J32" s="49"/>
      <c r="K32" s="48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2"/>
    </row>
    <row r="33" spans="1:33" ht="19.7" customHeight="1">
      <c r="A33" s="3"/>
      <c r="B33" s="4"/>
      <c r="C33" s="367" t="s">
        <v>138</v>
      </c>
      <c r="D33" s="367"/>
      <c r="E33" s="367"/>
      <c r="F33" s="367"/>
      <c r="G33" s="4"/>
      <c r="H33" s="22"/>
      <c r="I33" s="4"/>
      <c r="J33" s="367" t="s">
        <v>139</v>
      </c>
      <c r="K33" s="367"/>
      <c r="L33" s="367"/>
      <c r="M33" s="367"/>
      <c r="N33" s="367"/>
      <c r="O33" s="4"/>
      <c r="P33" s="22"/>
      <c r="Q33" s="4"/>
      <c r="R33" s="4"/>
      <c r="S33" s="4"/>
      <c r="T33" s="4"/>
      <c r="U33" s="4"/>
      <c r="V33" s="4" t="s">
        <v>140</v>
      </c>
      <c r="W33" s="4"/>
      <c r="X33" s="4"/>
      <c r="Y33" s="4"/>
      <c r="Z33" s="4"/>
      <c r="AA33" s="4"/>
      <c r="AB33" s="4"/>
      <c r="AC33" s="4"/>
      <c r="AD33" s="4"/>
      <c r="AE33" s="4"/>
      <c r="AF33" s="22"/>
      <c r="AG33" s="2"/>
    </row>
    <row r="34" spans="1:33" ht="24.95" customHeight="1">
      <c r="A34" s="368" t="s">
        <v>141</v>
      </c>
      <c r="B34" s="368"/>
      <c r="C34" s="8"/>
      <c r="D34" s="17"/>
      <c r="E34" s="8"/>
      <c r="F34" s="9"/>
      <c r="G34" s="9"/>
      <c r="H34" s="17"/>
      <c r="I34" s="49"/>
      <c r="J34" s="49"/>
      <c r="K34" s="49"/>
      <c r="L34" s="48"/>
      <c r="M34" s="49"/>
      <c r="N34" s="49"/>
      <c r="O34" s="49"/>
      <c r="P34" s="48"/>
      <c r="Q34" s="3"/>
      <c r="R34" s="4"/>
      <c r="S34" s="4"/>
      <c r="T34" s="4" t="s">
        <v>142</v>
      </c>
      <c r="U34" s="4"/>
      <c r="V34" s="4"/>
      <c r="W34" s="4"/>
      <c r="X34" s="22"/>
      <c r="Y34" s="4"/>
      <c r="Z34" s="4"/>
      <c r="AA34" s="4"/>
      <c r="AB34" s="4" t="s">
        <v>143</v>
      </c>
      <c r="AC34" s="4"/>
      <c r="AD34" s="4"/>
      <c r="AE34" s="4"/>
      <c r="AF34" s="22"/>
      <c r="AG34" s="2"/>
    </row>
    <row r="35" spans="1:33" ht="141.75" customHeight="1">
      <c r="A35" s="368"/>
      <c r="B35" s="368"/>
      <c r="C35" s="52" t="s">
        <v>144</v>
      </c>
      <c r="D35" s="53"/>
      <c r="E35" s="54"/>
      <c r="F35" s="37"/>
      <c r="G35" s="55" t="s">
        <v>145</v>
      </c>
      <c r="H35" s="36"/>
      <c r="I35" s="37"/>
      <c r="J35" s="35" t="s">
        <v>146</v>
      </c>
      <c r="K35" s="37"/>
      <c r="L35" s="36"/>
      <c r="M35" s="37"/>
      <c r="N35" s="35" t="s">
        <v>147</v>
      </c>
      <c r="O35" s="37"/>
      <c r="P35" s="36"/>
      <c r="Q35" s="37"/>
      <c r="R35" s="35" t="s">
        <v>148</v>
      </c>
      <c r="S35" s="37" t="s">
        <v>149</v>
      </c>
      <c r="T35" s="36"/>
      <c r="U35" s="37"/>
      <c r="V35" s="37" t="s">
        <v>150</v>
      </c>
      <c r="W35" s="37" t="s">
        <v>151</v>
      </c>
      <c r="X35" s="36" t="s">
        <v>152</v>
      </c>
      <c r="Y35" s="37"/>
      <c r="Z35" s="37" t="s">
        <v>148</v>
      </c>
      <c r="AA35" s="37" t="s">
        <v>153</v>
      </c>
      <c r="AB35" s="36"/>
      <c r="AC35" s="37"/>
      <c r="AD35" s="37" t="s">
        <v>154</v>
      </c>
      <c r="AE35" s="37" t="s">
        <v>155</v>
      </c>
      <c r="AF35" s="36" t="s">
        <v>156</v>
      </c>
      <c r="AG35" s="2"/>
    </row>
    <row r="36" spans="1:33" ht="19.7" customHeight="1">
      <c r="A36" s="369">
        <v>5</v>
      </c>
      <c r="B36" s="369"/>
      <c r="C36" s="56">
        <v>41741</v>
      </c>
      <c r="D36" s="57"/>
      <c r="E36" s="58"/>
      <c r="F36" s="30"/>
      <c r="G36" s="21">
        <v>119</v>
      </c>
      <c r="H36" s="5"/>
      <c r="I36" s="363" t="s">
        <v>157</v>
      </c>
      <c r="J36" s="363"/>
      <c r="K36" s="363"/>
      <c r="L36" s="363"/>
      <c r="M36" s="363" t="s">
        <v>127</v>
      </c>
      <c r="N36" s="363"/>
      <c r="O36" s="363"/>
      <c r="P36" s="363"/>
      <c r="Q36" s="363" t="s">
        <v>158</v>
      </c>
      <c r="R36" s="363"/>
      <c r="S36" s="363"/>
      <c r="T36" s="363"/>
      <c r="U36" s="365" t="s">
        <v>159</v>
      </c>
      <c r="V36" s="365"/>
      <c r="W36" s="365"/>
      <c r="X36" s="365"/>
      <c r="Y36" s="363" t="s">
        <v>160</v>
      </c>
      <c r="Z36" s="363"/>
      <c r="AA36" s="363"/>
      <c r="AB36" s="363"/>
      <c r="AC36" s="365" t="s">
        <v>161</v>
      </c>
      <c r="AD36" s="365"/>
      <c r="AE36" s="365"/>
      <c r="AF36" s="365"/>
      <c r="AG36" s="2"/>
    </row>
    <row r="37" spans="1:33" ht="19.7" customHeight="1">
      <c r="A37" s="60"/>
      <c r="B37" s="61"/>
      <c r="C37" s="13"/>
      <c r="D37" s="46"/>
      <c r="E37" s="62"/>
      <c r="F37" s="63"/>
      <c r="G37" s="42"/>
      <c r="H37" s="16"/>
      <c r="I37" s="64"/>
      <c r="J37" s="64"/>
      <c r="K37" s="64"/>
      <c r="L37" s="65"/>
      <c r="M37" s="64"/>
      <c r="N37" s="64"/>
      <c r="O37" s="64"/>
      <c r="P37" s="65"/>
      <c r="Q37" s="64"/>
      <c r="R37" s="64"/>
      <c r="S37" s="64"/>
      <c r="T37" s="65"/>
      <c r="U37" s="64"/>
      <c r="V37" s="64"/>
      <c r="W37" s="64"/>
      <c r="X37" s="65"/>
      <c r="Y37" s="64"/>
      <c r="Z37" s="64"/>
      <c r="AA37" s="64"/>
      <c r="AB37" s="65"/>
      <c r="AC37" s="64"/>
      <c r="AD37" s="64"/>
      <c r="AE37" s="64"/>
      <c r="AF37" s="65"/>
      <c r="AG37" s="2"/>
    </row>
    <row r="38" spans="1:33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"/>
    </row>
    <row r="39" spans="1:33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"/>
    </row>
    <row r="40" spans="1:33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47"/>
      <c r="AE40" s="1"/>
      <c r="AF40" s="1"/>
      <c r="AG40" s="2"/>
    </row>
    <row r="41" spans="1:33">
      <c r="A41" s="67"/>
      <c r="B41" s="67"/>
      <c r="C41" s="68"/>
      <c r="D41" s="69"/>
      <c r="E41" s="69"/>
      <c r="F41" s="69"/>
      <c r="G41" s="70"/>
      <c r="H41" s="70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</row>
  </sheetData>
  <mergeCells count="158">
    <mergeCell ref="AA4:AB4"/>
    <mergeCell ref="AC4:AD4"/>
    <mergeCell ref="Y7:Z8"/>
    <mergeCell ref="AA7:AB8"/>
    <mergeCell ref="AC7:AD8"/>
    <mergeCell ref="AE4:AF4"/>
    <mergeCell ref="G5:H6"/>
    <mergeCell ref="I5:J6"/>
    <mergeCell ref="K5:L6"/>
    <mergeCell ref="M5:N6"/>
    <mergeCell ref="O5:P6"/>
    <mergeCell ref="Q5:R6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E5:AF6"/>
    <mergeCell ref="S5:T6"/>
    <mergeCell ref="AA5:AB6"/>
    <mergeCell ref="AC5:AD6"/>
    <mergeCell ref="U5:V6"/>
    <mergeCell ref="W5:X6"/>
    <mergeCell ref="Y5:Z6"/>
    <mergeCell ref="Y4:Z4"/>
    <mergeCell ref="AE7:AF8"/>
    <mergeCell ref="G9:H10"/>
    <mergeCell ref="I9:J10"/>
    <mergeCell ref="K9:L10"/>
    <mergeCell ref="M9:N10"/>
    <mergeCell ref="O9:P10"/>
    <mergeCell ref="Q9:R10"/>
    <mergeCell ref="AE9:AF10"/>
    <mergeCell ref="U9:V10"/>
    <mergeCell ref="W9:X10"/>
    <mergeCell ref="Y9:Z10"/>
    <mergeCell ref="AA9:AB10"/>
    <mergeCell ref="AC9:AD10"/>
    <mergeCell ref="G7:H8"/>
    <mergeCell ref="I7:J8"/>
    <mergeCell ref="K7:L8"/>
    <mergeCell ref="M7:N8"/>
    <mergeCell ref="O7:P8"/>
    <mergeCell ref="Q7:R8"/>
    <mergeCell ref="S7:T8"/>
    <mergeCell ref="U7:V8"/>
    <mergeCell ref="W7:X8"/>
    <mergeCell ref="A10:B10"/>
    <mergeCell ref="A11:B11"/>
    <mergeCell ref="G11:H12"/>
    <mergeCell ref="I11:J12"/>
    <mergeCell ref="K11:L12"/>
    <mergeCell ref="M11:N12"/>
    <mergeCell ref="O11:P12"/>
    <mergeCell ref="Q11:R12"/>
    <mergeCell ref="S11:T12"/>
    <mergeCell ref="S9:T10"/>
    <mergeCell ref="L15:M15"/>
    <mergeCell ref="N15:O15"/>
    <mergeCell ref="H13:J13"/>
    <mergeCell ref="L13:R13"/>
    <mergeCell ref="S13:Y13"/>
    <mergeCell ref="Z13:AF13"/>
    <mergeCell ref="A14:B14"/>
    <mergeCell ref="D14:F14"/>
    <mergeCell ref="U11:V12"/>
    <mergeCell ref="W11:X12"/>
    <mergeCell ref="Y11:Z12"/>
    <mergeCell ref="AA11:AB12"/>
    <mergeCell ref="AC11:AD12"/>
    <mergeCell ref="AE11:AF12"/>
    <mergeCell ref="AD16:AF16"/>
    <mergeCell ref="L17:R17"/>
    <mergeCell ref="S17:Y17"/>
    <mergeCell ref="Z17:AF17"/>
    <mergeCell ref="AD15:AF15"/>
    <mergeCell ref="A16:B16"/>
    <mergeCell ref="D16:E16"/>
    <mergeCell ref="H16:I16"/>
    <mergeCell ref="J16:K16"/>
    <mergeCell ref="L16:M16"/>
    <mergeCell ref="N16:O16"/>
    <mergeCell ref="P16:R16"/>
    <mergeCell ref="S16:T16"/>
    <mergeCell ref="U16:V16"/>
    <mergeCell ref="P15:R15"/>
    <mergeCell ref="S15:T15"/>
    <mergeCell ref="U15:V15"/>
    <mergeCell ref="W15:Y15"/>
    <mergeCell ref="Z15:AA15"/>
    <mergeCell ref="AB15:AC15"/>
    <mergeCell ref="A15:B15"/>
    <mergeCell ref="D15:E15"/>
    <mergeCell ref="H15:I15"/>
    <mergeCell ref="J15:K15"/>
    <mergeCell ref="A18:B18"/>
    <mergeCell ref="D18:F18"/>
    <mergeCell ref="A19:B19"/>
    <mergeCell ref="D19:E19"/>
    <mergeCell ref="H19:I19"/>
    <mergeCell ref="J19:K19"/>
    <mergeCell ref="W16:Y16"/>
    <mergeCell ref="Z16:AA16"/>
    <mergeCell ref="AB16:AC16"/>
    <mergeCell ref="Z19:AA19"/>
    <mergeCell ref="AB19:AC19"/>
    <mergeCell ref="AD19:AF19"/>
    <mergeCell ref="W20:Y20"/>
    <mergeCell ref="AD20:AF20"/>
    <mergeCell ref="G26:V26"/>
    <mergeCell ref="L19:M19"/>
    <mergeCell ref="N19:O19"/>
    <mergeCell ref="P19:R19"/>
    <mergeCell ref="S19:T19"/>
    <mergeCell ref="U19:V19"/>
    <mergeCell ref="W19:Y19"/>
    <mergeCell ref="A34:B35"/>
    <mergeCell ref="A36:B36"/>
    <mergeCell ref="I36:L36"/>
    <mergeCell ref="M36:P36"/>
    <mergeCell ref="N28:R28"/>
    <mergeCell ref="V28:Y28"/>
    <mergeCell ref="AB28:AE28"/>
    <mergeCell ref="A29:B29"/>
    <mergeCell ref="D29:F29"/>
    <mergeCell ref="A30:B30"/>
    <mergeCell ref="D30:F30"/>
    <mergeCell ref="O30:Q30"/>
    <mergeCell ref="R30:T30"/>
    <mergeCell ref="U30:W30"/>
    <mergeCell ref="X30:Z30"/>
    <mergeCell ref="AA30:AC30"/>
    <mergeCell ref="AD30:AF30"/>
    <mergeCell ref="D31:F31"/>
    <mergeCell ref="L31:N31"/>
    <mergeCell ref="O31:Q31"/>
    <mergeCell ref="R31:T31"/>
    <mergeCell ref="U31:W31"/>
    <mergeCell ref="X31:Z31"/>
    <mergeCell ref="AA31:AC31"/>
    <mergeCell ref="C33:F33"/>
    <mergeCell ref="J33:N33"/>
    <mergeCell ref="AD31:AF31"/>
    <mergeCell ref="L32:N32"/>
    <mergeCell ref="O32:Q32"/>
    <mergeCell ref="R32:T32"/>
    <mergeCell ref="U32:W32"/>
    <mergeCell ref="X32:Z32"/>
    <mergeCell ref="AA32:AC32"/>
    <mergeCell ref="AD32:AF32"/>
    <mergeCell ref="Q36:T36"/>
    <mergeCell ref="U36:X36"/>
    <mergeCell ref="Y36:AB36"/>
    <mergeCell ref="AC36:AF36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rowBreaks count="1" manualBreakCount="1">
    <brk id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view="pageBreakPreview" zoomScale="60" zoomScaleNormal="100" workbookViewId="0">
      <selection activeCell="C2" sqref="C2"/>
    </sheetView>
  </sheetViews>
  <sheetFormatPr defaultRowHeight="14.25"/>
  <cols>
    <col min="1" max="1" width="8.25" customWidth="1"/>
    <col min="2" max="2" width="9.375" customWidth="1"/>
    <col min="3" max="3" width="10" customWidth="1"/>
    <col min="4" max="4" width="6" customWidth="1"/>
    <col min="5" max="5" width="6.25" customWidth="1"/>
    <col min="6" max="17" width="5.5" customWidth="1"/>
    <col min="18" max="18" width="2.875" customWidth="1"/>
    <col min="19" max="19" width="8.125" customWidth="1"/>
    <col min="20" max="31" width="5.5" customWidth="1"/>
    <col min="32" max="32" width="11.375" customWidth="1"/>
    <col min="33" max="33" width="11.5" customWidth="1"/>
    <col min="34" max="34" width="0.625" customWidth="1"/>
    <col min="35" max="35" width="7.125" customWidth="1"/>
  </cols>
  <sheetData>
    <row r="1" spans="1:35" ht="17.100000000000001" customHeight="1">
      <c r="A1" s="2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2" t="s">
        <v>163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17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17.100000000000001" customHeight="1">
      <c r="A3" s="394" t="s">
        <v>164</v>
      </c>
      <c r="B3" s="394" t="s">
        <v>165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73"/>
      <c r="S3" s="394" t="s">
        <v>164</v>
      </c>
      <c r="T3" s="394" t="s">
        <v>165</v>
      </c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73"/>
      <c r="AI3" s="73"/>
    </row>
    <row r="4" spans="1:35" ht="17.100000000000001" customHeight="1">
      <c r="A4" s="394"/>
      <c r="B4" s="74">
        <v>2</v>
      </c>
      <c r="C4" s="74">
        <v>2</v>
      </c>
      <c r="D4" s="74">
        <v>2</v>
      </c>
      <c r="E4" s="74">
        <v>2</v>
      </c>
      <c r="F4" s="74">
        <v>1</v>
      </c>
      <c r="G4" s="74">
        <v>2</v>
      </c>
      <c r="H4" s="74">
        <v>4</v>
      </c>
      <c r="I4" s="74">
        <v>5</v>
      </c>
      <c r="J4" s="74">
        <v>1</v>
      </c>
      <c r="K4" s="74">
        <v>2</v>
      </c>
      <c r="L4" s="74">
        <v>4</v>
      </c>
      <c r="M4" s="74">
        <v>5</v>
      </c>
      <c r="N4" s="74">
        <v>1</v>
      </c>
      <c r="O4" s="74">
        <v>2</v>
      </c>
      <c r="P4" s="74">
        <v>4</v>
      </c>
      <c r="Q4" s="74">
        <v>5</v>
      </c>
      <c r="R4" s="73"/>
      <c r="S4" s="394"/>
      <c r="T4" s="74">
        <v>1</v>
      </c>
      <c r="U4" s="74">
        <v>2</v>
      </c>
      <c r="V4" s="74">
        <v>4</v>
      </c>
      <c r="W4" s="74">
        <v>5</v>
      </c>
      <c r="X4" s="74">
        <v>1</v>
      </c>
      <c r="Y4" s="74">
        <v>2</v>
      </c>
      <c r="Z4" s="74">
        <v>4</v>
      </c>
      <c r="AA4" s="74">
        <v>5</v>
      </c>
      <c r="AB4" s="74">
        <v>1</v>
      </c>
      <c r="AC4" s="74">
        <v>2</v>
      </c>
      <c r="AD4" s="74">
        <v>4</v>
      </c>
      <c r="AE4" s="74">
        <v>5</v>
      </c>
      <c r="AF4" s="74">
        <v>2</v>
      </c>
      <c r="AG4" s="74">
        <v>2</v>
      </c>
      <c r="AH4" s="73"/>
      <c r="AI4" s="73"/>
    </row>
    <row r="5" spans="1:35" ht="17.100000000000001" customHeight="1">
      <c r="A5" s="75"/>
      <c r="B5" s="76" t="s">
        <v>166</v>
      </c>
      <c r="C5" s="76" t="s">
        <v>167</v>
      </c>
      <c r="D5" s="74" t="s">
        <v>168</v>
      </c>
      <c r="E5" s="74" t="s">
        <v>169</v>
      </c>
      <c r="F5" s="77"/>
      <c r="G5" s="395" t="s">
        <v>170</v>
      </c>
      <c r="H5" s="395"/>
      <c r="I5" s="78"/>
      <c r="J5" s="77"/>
      <c r="K5" s="395" t="s">
        <v>171</v>
      </c>
      <c r="L5" s="395"/>
      <c r="M5" s="78"/>
      <c r="N5" s="77"/>
      <c r="O5" s="395" t="s">
        <v>172</v>
      </c>
      <c r="P5" s="395"/>
      <c r="Q5" s="78"/>
      <c r="R5" s="73"/>
      <c r="S5" s="79"/>
      <c r="T5" s="80"/>
      <c r="U5" s="395" t="s">
        <v>173</v>
      </c>
      <c r="V5" s="395"/>
      <c r="W5" s="78"/>
      <c r="X5" s="77"/>
      <c r="Y5" s="395" t="s">
        <v>174</v>
      </c>
      <c r="Z5" s="395"/>
      <c r="AA5" s="78"/>
      <c r="AB5" s="77"/>
      <c r="AC5" s="395" t="s">
        <v>175</v>
      </c>
      <c r="AD5" s="395"/>
      <c r="AE5" s="78"/>
      <c r="AF5" s="76" t="s">
        <v>176</v>
      </c>
      <c r="AG5" s="76" t="s">
        <v>177</v>
      </c>
      <c r="AH5" s="73"/>
      <c r="AI5" s="73"/>
    </row>
    <row r="6" spans="1:35" ht="17.100000000000001" customHeight="1">
      <c r="A6" s="81">
        <v>1</v>
      </c>
      <c r="B6" s="82" t="s">
        <v>178</v>
      </c>
      <c r="C6" s="38" t="s">
        <v>179</v>
      </c>
      <c r="D6" s="38" t="s">
        <v>180</v>
      </c>
      <c r="E6" s="38" t="s">
        <v>181</v>
      </c>
      <c r="F6" s="83">
        <v>2</v>
      </c>
      <c r="G6" s="84">
        <v>2</v>
      </c>
      <c r="H6" s="84"/>
      <c r="I6" s="85"/>
      <c r="J6" s="83"/>
      <c r="K6" s="84"/>
      <c r="L6" s="84"/>
      <c r="M6" s="85"/>
      <c r="N6" s="83"/>
      <c r="O6" s="84"/>
      <c r="P6" s="84"/>
      <c r="Q6" s="85"/>
      <c r="R6" s="73"/>
      <c r="S6" s="81">
        <v>1</v>
      </c>
      <c r="T6" s="83">
        <v>2</v>
      </c>
      <c r="U6" s="84">
        <v>2.6</v>
      </c>
      <c r="V6" s="84"/>
      <c r="W6" s="85"/>
      <c r="X6" s="83">
        <v>0.8</v>
      </c>
      <c r="Y6" s="84">
        <v>1.3</v>
      </c>
      <c r="Z6" s="84"/>
      <c r="AA6" s="85"/>
      <c r="AB6" s="83">
        <v>0.6</v>
      </c>
      <c r="AC6" s="84">
        <v>0.5</v>
      </c>
      <c r="AD6" s="84"/>
      <c r="AE6" s="85"/>
      <c r="AF6" s="86">
        <v>1</v>
      </c>
      <c r="AG6" s="86" t="s">
        <v>182</v>
      </c>
      <c r="AH6" s="73"/>
      <c r="AI6" s="73"/>
    </row>
    <row r="7" spans="1:35" ht="17.100000000000001" customHeight="1">
      <c r="A7" s="81">
        <v>2</v>
      </c>
      <c r="B7" s="18">
        <v>6.2</v>
      </c>
      <c r="C7" s="87"/>
      <c r="D7" s="18"/>
      <c r="E7" s="18" t="s">
        <v>183</v>
      </c>
      <c r="F7" s="88"/>
      <c r="G7" s="89"/>
      <c r="H7" s="89"/>
      <c r="I7" s="40"/>
      <c r="J7" s="88"/>
      <c r="K7" s="89"/>
      <c r="L7" s="89"/>
      <c r="M7" s="40"/>
      <c r="N7" s="88">
        <v>0.4</v>
      </c>
      <c r="O7" s="89">
        <v>0.7</v>
      </c>
      <c r="P7" s="89"/>
      <c r="Q7" s="40"/>
      <c r="R7" s="73"/>
      <c r="S7" s="81">
        <v>2</v>
      </c>
      <c r="T7" s="88">
        <v>2.7</v>
      </c>
      <c r="U7" s="89">
        <v>3.8</v>
      </c>
      <c r="V7" s="89"/>
      <c r="W7" s="40"/>
      <c r="X7" s="88">
        <v>1</v>
      </c>
      <c r="Y7" s="89">
        <v>1.9</v>
      </c>
      <c r="Z7" s="89"/>
      <c r="AA7" s="40"/>
      <c r="AB7" s="88">
        <v>0.9</v>
      </c>
      <c r="AC7" s="89">
        <v>1</v>
      </c>
      <c r="AD7" s="89"/>
      <c r="AE7" s="40"/>
      <c r="AF7" s="87">
        <v>1.9</v>
      </c>
      <c r="AG7" s="87">
        <v>7.1</v>
      </c>
      <c r="AH7" s="73"/>
      <c r="AI7" s="73"/>
    </row>
    <row r="8" spans="1:35" ht="17.100000000000001" customHeight="1">
      <c r="A8" s="81">
        <v>3</v>
      </c>
      <c r="B8" s="18">
        <v>2.5</v>
      </c>
      <c r="C8" s="18" t="s">
        <v>184</v>
      </c>
      <c r="D8" s="18" t="s">
        <v>185</v>
      </c>
      <c r="E8" s="18"/>
      <c r="F8" s="88"/>
      <c r="G8" s="89"/>
      <c r="H8" s="89">
        <v>2.2999999999999998</v>
      </c>
      <c r="I8" s="40">
        <v>1.4</v>
      </c>
      <c r="J8" s="88"/>
      <c r="K8" s="89"/>
      <c r="L8" s="89"/>
      <c r="M8" s="40"/>
      <c r="N8" s="88"/>
      <c r="O8" s="89"/>
      <c r="P8" s="89"/>
      <c r="Q8" s="40"/>
      <c r="R8" s="73"/>
      <c r="S8" s="81">
        <v>3</v>
      </c>
      <c r="T8" s="88">
        <v>0.7</v>
      </c>
      <c r="U8" s="89">
        <v>0.1</v>
      </c>
      <c r="V8" s="89">
        <v>4.3</v>
      </c>
      <c r="W8" s="40">
        <v>6</v>
      </c>
      <c r="X8" s="88">
        <v>5.9</v>
      </c>
      <c r="Y8" s="89">
        <v>9</v>
      </c>
      <c r="Z8" s="89">
        <v>8.6999999999999993</v>
      </c>
      <c r="AA8" s="40">
        <v>8.1</v>
      </c>
      <c r="AB8" s="88"/>
      <c r="AC8" s="89"/>
      <c r="AD8" s="89">
        <v>1.1000000000000001</v>
      </c>
      <c r="AE8" s="40">
        <v>1.4</v>
      </c>
      <c r="AF8" s="87">
        <v>3</v>
      </c>
      <c r="AG8" s="87"/>
      <c r="AH8" s="73"/>
      <c r="AI8" s="73"/>
    </row>
    <row r="9" spans="1:35" ht="17.100000000000001" customHeight="1">
      <c r="A9" s="81">
        <v>4</v>
      </c>
      <c r="B9" s="18">
        <v>0.6</v>
      </c>
      <c r="C9" s="18"/>
      <c r="D9" s="18"/>
      <c r="E9" s="18"/>
      <c r="F9" s="88"/>
      <c r="G9" s="89"/>
      <c r="H9" s="89"/>
      <c r="I9" s="40"/>
      <c r="J9" s="88"/>
      <c r="K9" s="89"/>
      <c r="L9" s="89"/>
      <c r="M9" s="40"/>
      <c r="N9" s="88"/>
      <c r="O9" s="89"/>
      <c r="P9" s="89"/>
      <c r="Q9" s="40"/>
      <c r="R9" s="73"/>
      <c r="S9" s="81">
        <v>4</v>
      </c>
      <c r="T9" s="88"/>
      <c r="U9" s="89"/>
      <c r="V9" s="89"/>
      <c r="W9" s="40"/>
      <c r="X9" s="88">
        <v>0.4</v>
      </c>
      <c r="Y9" s="89">
        <v>0.7</v>
      </c>
      <c r="Z9" s="89"/>
      <c r="AA9" s="40"/>
      <c r="AB9" s="88"/>
      <c r="AC9" s="89"/>
      <c r="AD9" s="89"/>
      <c r="AE9" s="40"/>
      <c r="AF9" s="87">
        <v>17.3</v>
      </c>
      <c r="AG9" s="87"/>
      <c r="AH9" s="73"/>
      <c r="AI9" s="73"/>
    </row>
    <row r="10" spans="1:35" ht="17.100000000000001" customHeight="1">
      <c r="A10" s="81">
        <v>5</v>
      </c>
      <c r="B10" s="87" t="s">
        <v>186</v>
      </c>
      <c r="C10" s="18" t="s">
        <v>187</v>
      </c>
      <c r="D10" s="18" t="s">
        <v>182</v>
      </c>
      <c r="E10" s="18"/>
      <c r="F10" s="88"/>
      <c r="G10" s="89"/>
      <c r="H10" s="89"/>
      <c r="I10" s="40"/>
      <c r="J10" s="88"/>
      <c r="K10" s="89"/>
      <c r="L10" s="89"/>
      <c r="M10" s="40"/>
      <c r="N10" s="88">
        <v>2.5</v>
      </c>
      <c r="O10" s="89">
        <v>3</v>
      </c>
      <c r="P10" s="89"/>
      <c r="Q10" s="40"/>
      <c r="R10" s="73"/>
      <c r="S10" s="81">
        <v>5</v>
      </c>
      <c r="T10" s="88"/>
      <c r="U10" s="89"/>
      <c r="V10" s="89"/>
      <c r="W10" s="40"/>
      <c r="X10" s="88"/>
      <c r="Y10" s="89"/>
      <c r="Z10" s="89"/>
      <c r="AA10" s="40"/>
      <c r="AB10" s="88"/>
      <c r="AC10" s="89"/>
      <c r="AD10" s="89"/>
      <c r="AE10" s="40"/>
      <c r="AF10" s="87">
        <v>20.2</v>
      </c>
      <c r="AG10" s="87">
        <v>9.5</v>
      </c>
      <c r="AH10" s="73"/>
      <c r="AI10" s="73"/>
    </row>
    <row r="11" spans="1:35" ht="17.100000000000001" customHeight="1">
      <c r="A11" s="81">
        <v>6</v>
      </c>
      <c r="B11" s="87"/>
      <c r="C11" s="18" t="s">
        <v>185</v>
      </c>
      <c r="D11" s="59"/>
      <c r="E11" s="18"/>
      <c r="F11" s="88">
        <v>0.5</v>
      </c>
      <c r="G11" s="89">
        <v>0.4</v>
      </c>
      <c r="H11" s="89">
        <v>0.6</v>
      </c>
      <c r="I11" s="40">
        <v>0.6</v>
      </c>
      <c r="J11" s="88">
        <v>6.2</v>
      </c>
      <c r="K11" s="89">
        <v>5.0999999999999996</v>
      </c>
      <c r="L11" s="89">
        <v>2</v>
      </c>
      <c r="M11" s="40">
        <v>4.8</v>
      </c>
      <c r="N11" s="88">
        <v>3.6</v>
      </c>
      <c r="O11" s="89">
        <v>2.9</v>
      </c>
      <c r="P11" s="89">
        <v>4.8</v>
      </c>
      <c r="Q11" s="40">
        <v>4.9000000000000004</v>
      </c>
      <c r="R11" s="73"/>
      <c r="S11" s="81">
        <v>6</v>
      </c>
      <c r="T11" s="88"/>
      <c r="U11" s="89"/>
      <c r="V11" s="89"/>
      <c r="W11" s="40"/>
      <c r="X11" s="88"/>
      <c r="Y11" s="89"/>
      <c r="Z11" s="89">
        <v>0.7</v>
      </c>
      <c r="AA11" s="40">
        <v>1.1000000000000001</v>
      </c>
      <c r="AB11" s="88">
        <v>1</v>
      </c>
      <c r="AC11" s="89">
        <v>0.7</v>
      </c>
      <c r="AD11" s="89">
        <v>1.2</v>
      </c>
      <c r="AE11" s="40">
        <v>1.2</v>
      </c>
      <c r="AF11" s="87">
        <v>1</v>
      </c>
      <c r="AG11" s="87" t="s">
        <v>188</v>
      </c>
      <c r="AH11" s="73"/>
      <c r="AI11" s="73"/>
    </row>
    <row r="12" spans="1:35" ht="17.100000000000001" customHeight="1">
      <c r="A12" s="81">
        <v>7</v>
      </c>
      <c r="B12" s="87"/>
      <c r="C12" s="18" t="s">
        <v>189</v>
      </c>
      <c r="D12" s="18"/>
      <c r="E12" s="87"/>
      <c r="F12" s="88"/>
      <c r="G12" s="89"/>
      <c r="H12" s="89"/>
      <c r="I12" s="40"/>
      <c r="J12" s="88"/>
      <c r="K12" s="89"/>
      <c r="L12" s="89"/>
      <c r="M12" s="40"/>
      <c r="N12" s="88"/>
      <c r="O12" s="89"/>
      <c r="P12" s="89"/>
      <c r="Q12" s="40"/>
      <c r="R12" s="73"/>
      <c r="S12" s="81">
        <v>7</v>
      </c>
      <c r="T12" s="88"/>
      <c r="U12" s="89"/>
      <c r="V12" s="89"/>
      <c r="W12" s="40"/>
      <c r="X12" s="88"/>
      <c r="Y12" s="89"/>
      <c r="Z12" s="89"/>
      <c r="AA12" s="40"/>
      <c r="AB12" s="88">
        <v>0.3</v>
      </c>
      <c r="AC12" s="89">
        <v>0.6</v>
      </c>
      <c r="AD12" s="89"/>
      <c r="AE12" s="40"/>
      <c r="AF12" s="87"/>
      <c r="AG12" s="87">
        <v>2</v>
      </c>
      <c r="AH12" s="73"/>
      <c r="AI12" s="73"/>
    </row>
    <row r="13" spans="1:35" ht="17.100000000000001" customHeight="1">
      <c r="A13" s="81">
        <v>8</v>
      </c>
      <c r="B13" s="18"/>
      <c r="C13" s="18" t="s">
        <v>190</v>
      </c>
      <c r="D13" s="18"/>
      <c r="E13" s="18" t="s">
        <v>191</v>
      </c>
      <c r="F13" s="88"/>
      <c r="G13" s="89"/>
      <c r="H13" s="89"/>
      <c r="I13" s="40"/>
      <c r="J13" s="88">
        <v>5.6</v>
      </c>
      <c r="K13" s="89">
        <v>5.6</v>
      </c>
      <c r="L13" s="89"/>
      <c r="M13" s="40"/>
      <c r="N13" s="88"/>
      <c r="O13" s="89"/>
      <c r="P13" s="89"/>
      <c r="Q13" s="40"/>
      <c r="R13" s="73"/>
      <c r="S13" s="81">
        <v>8</v>
      </c>
      <c r="T13" s="88">
        <v>1.6</v>
      </c>
      <c r="U13" s="89">
        <v>3</v>
      </c>
      <c r="V13" s="89"/>
      <c r="W13" s="40"/>
      <c r="X13" s="88"/>
      <c r="Y13" s="89"/>
      <c r="Z13" s="89"/>
      <c r="AA13" s="40"/>
      <c r="AB13" s="90"/>
      <c r="AC13" s="89"/>
      <c r="AD13" s="89"/>
      <c r="AE13" s="40"/>
      <c r="AF13" s="87">
        <v>4.5</v>
      </c>
      <c r="AG13" s="87" t="s">
        <v>182</v>
      </c>
      <c r="AH13" s="73"/>
      <c r="AI13" s="73"/>
    </row>
    <row r="14" spans="1:35" ht="17.100000000000001" customHeight="1">
      <c r="A14" s="81">
        <v>9</v>
      </c>
      <c r="B14" s="18" t="s">
        <v>182</v>
      </c>
      <c r="C14" s="87" t="s">
        <v>192</v>
      </c>
      <c r="D14" s="18"/>
      <c r="E14" s="18" t="s">
        <v>193</v>
      </c>
      <c r="F14" s="88">
        <v>0.7</v>
      </c>
      <c r="G14" s="89">
        <v>0.8</v>
      </c>
      <c r="H14" s="89">
        <v>0.3</v>
      </c>
      <c r="I14" s="40">
        <v>0.5</v>
      </c>
      <c r="J14" s="88"/>
      <c r="K14" s="89"/>
      <c r="L14" s="89">
        <v>6.8</v>
      </c>
      <c r="M14" s="40">
        <v>6.6</v>
      </c>
      <c r="N14" s="88"/>
      <c r="O14" s="89"/>
      <c r="P14" s="89"/>
      <c r="Q14" s="40"/>
      <c r="R14" s="73"/>
      <c r="S14" s="81">
        <v>9</v>
      </c>
      <c r="T14" s="88"/>
      <c r="U14" s="89"/>
      <c r="V14" s="89">
        <v>1</v>
      </c>
      <c r="W14" s="40">
        <v>1.8</v>
      </c>
      <c r="X14" s="88"/>
      <c r="Y14" s="89"/>
      <c r="Z14" s="89"/>
      <c r="AA14" s="40"/>
      <c r="AB14" s="88">
        <v>1.2</v>
      </c>
      <c r="AC14" s="89">
        <v>1</v>
      </c>
      <c r="AD14" s="89">
        <v>0.8</v>
      </c>
      <c r="AE14" s="40">
        <v>1</v>
      </c>
      <c r="AF14" s="87"/>
      <c r="AG14" s="87">
        <v>0.3</v>
      </c>
      <c r="AH14" s="73"/>
      <c r="AI14" s="73"/>
    </row>
    <row r="15" spans="1:35" ht="17.100000000000001" customHeight="1">
      <c r="A15" s="81">
        <v>10</v>
      </c>
      <c r="B15" s="18" t="s">
        <v>194</v>
      </c>
      <c r="C15" s="18" t="s">
        <v>195</v>
      </c>
      <c r="D15" s="87"/>
      <c r="E15" s="18"/>
      <c r="F15" s="88">
        <v>1.6</v>
      </c>
      <c r="G15" s="89">
        <v>1.4</v>
      </c>
      <c r="H15" s="89"/>
      <c r="I15" s="40"/>
      <c r="J15" s="88"/>
      <c r="K15" s="89"/>
      <c r="L15" s="89"/>
      <c r="M15" s="40"/>
      <c r="N15" s="88"/>
      <c r="O15" s="89"/>
      <c r="P15" s="89"/>
      <c r="Q15" s="40"/>
      <c r="R15" s="73"/>
      <c r="S15" s="81">
        <v>10</v>
      </c>
      <c r="T15" s="88"/>
      <c r="U15" s="89"/>
      <c r="V15" s="89"/>
      <c r="W15" s="40"/>
      <c r="X15" s="88"/>
      <c r="Y15" s="89"/>
      <c r="Z15" s="89"/>
      <c r="AA15" s="40"/>
      <c r="AB15" s="88">
        <v>0.6</v>
      </c>
      <c r="AC15" s="89">
        <v>0.6</v>
      </c>
      <c r="AD15" s="89"/>
      <c r="AE15" s="40"/>
      <c r="AF15" s="87">
        <v>7.2</v>
      </c>
      <c r="AG15" s="87"/>
      <c r="AH15" s="73"/>
      <c r="AI15" s="73"/>
    </row>
    <row r="16" spans="1:35" ht="17.100000000000001" customHeight="1">
      <c r="A16" s="81">
        <v>11</v>
      </c>
      <c r="B16" s="18" t="s">
        <v>190</v>
      </c>
      <c r="C16" s="18" t="s">
        <v>196</v>
      </c>
      <c r="D16" s="18"/>
      <c r="E16" s="18"/>
      <c r="F16" s="88">
        <v>4.7</v>
      </c>
      <c r="G16" s="89">
        <v>4.7</v>
      </c>
      <c r="H16" s="89"/>
      <c r="I16" s="40"/>
      <c r="J16" s="88">
        <v>9.4</v>
      </c>
      <c r="K16" s="89">
        <v>10.1</v>
      </c>
      <c r="L16" s="89"/>
      <c r="M16" s="40"/>
      <c r="N16" s="88"/>
      <c r="O16" s="89"/>
      <c r="P16" s="89"/>
      <c r="Q16" s="40"/>
      <c r="R16" s="73"/>
      <c r="S16" s="81">
        <v>11</v>
      </c>
      <c r="T16" s="88">
        <v>15.4</v>
      </c>
      <c r="U16" s="89">
        <v>15.5</v>
      </c>
      <c r="V16" s="89"/>
      <c r="W16" s="40"/>
      <c r="X16" s="88"/>
      <c r="Y16" s="89"/>
      <c r="Z16" s="89"/>
      <c r="AA16" s="40"/>
      <c r="AB16" s="88">
        <v>0.1</v>
      </c>
      <c r="AC16" s="89"/>
      <c r="AD16" s="89"/>
      <c r="AE16" s="40"/>
      <c r="AF16" s="87"/>
      <c r="AG16" s="87">
        <v>2.5</v>
      </c>
      <c r="AH16" s="73"/>
      <c r="AI16" s="73"/>
    </row>
    <row r="17" spans="1:35" ht="17.100000000000001" customHeight="1">
      <c r="A17" s="81">
        <v>12</v>
      </c>
      <c r="B17" s="18"/>
      <c r="C17" s="18" t="s">
        <v>197</v>
      </c>
      <c r="D17" s="18"/>
      <c r="E17" s="18">
        <v>0.7</v>
      </c>
      <c r="F17" s="88"/>
      <c r="G17" s="89"/>
      <c r="H17" s="89">
        <v>5.9</v>
      </c>
      <c r="I17" s="40">
        <v>5.2</v>
      </c>
      <c r="J17" s="88"/>
      <c r="K17" s="89"/>
      <c r="L17" s="89">
        <v>11</v>
      </c>
      <c r="M17" s="40">
        <v>12.2</v>
      </c>
      <c r="N17" s="88"/>
      <c r="O17" s="89"/>
      <c r="P17" s="89"/>
      <c r="Q17" s="40"/>
      <c r="R17" s="73"/>
      <c r="S17" s="81">
        <v>12</v>
      </c>
      <c r="T17" s="88">
        <v>17</v>
      </c>
      <c r="U17" s="89">
        <v>14.8</v>
      </c>
      <c r="V17" s="89">
        <v>38.4</v>
      </c>
      <c r="W17" s="40">
        <v>35.4</v>
      </c>
      <c r="X17" s="88"/>
      <c r="Y17" s="89"/>
      <c r="Z17" s="89"/>
      <c r="AA17" s="40"/>
      <c r="AB17" s="88"/>
      <c r="AC17" s="89"/>
      <c r="AD17" s="89">
        <v>0.4</v>
      </c>
      <c r="AE17" s="40">
        <v>1</v>
      </c>
      <c r="AF17" s="87"/>
      <c r="AG17" s="87">
        <v>0.5</v>
      </c>
      <c r="AH17" s="73"/>
      <c r="AI17" s="73"/>
    </row>
    <row r="18" spans="1:35" ht="17.100000000000001" customHeight="1">
      <c r="A18" s="81">
        <v>13</v>
      </c>
      <c r="B18" s="18"/>
      <c r="C18" s="18" t="s">
        <v>181</v>
      </c>
      <c r="D18" s="18"/>
      <c r="E18" s="87">
        <v>4</v>
      </c>
      <c r="F18" s="88"/>
      <c r="G18" s="89"/>
      <c r="H18" s="89"/>
      <c r="I18" s="40"/>
      <c r="J18" s="88">
        <v>2.2000000000000002</v>
      </c>
      <c r="K18" s="89">
        <v>4.0999999999999996</v>
      </c>
      <c r="L18" s="89"/>
      <c r="M18" s="40"/>
      <c r="N18" s="88"/>
      <c r="O18" s="89"/>
      <c r="P18" s="89"/>
      <c r="Q18" s="40"/>
      <c r="R18" s="73"/>
      <c r="S18" s="81">
        <v>13</v>
      </c>
      <c r="T18" s="88">
        <v>9.9</v>
      </c>
      <c r="U18" s="89">
        <v>7.2</v>
      </c>
      <c r="V18" s="89"/>
      <c r="W18" s="40"/>
      <c r="X18" s="88"/>
      <c r="Y18" s="89"/>
      <c r="Z18" s="89"/>
      <c r="AA18" s="40"/>
      <c r="AB18" s="88"/>
      <c r="AC18" s="89"/>
      <c r="AD18" s="89"/>
      <c r="AE18" s="40"/>
      <c r="AF18" s="87">
        <v>2.7</v>
      </c>
      <c r="AG18" s="87">
        <v>0.3</v>
      </c>
      <c r="AH18" s="73"/>
      <c r="AI18" s="73"/>
    </row>
    <row r="19" spans="1:35" ht="17.100000000000001" customHeight="1">
      <c r="A19" s="81">
        <v>14</v>
      </c>
      <c r="B19" s="18"/>
      <c r="C19" s="18"/>
      <c r="D19" s="18"/>
      <c r="E19" s="87">
        <v>1</v>
      </c>
      <c r="F19" s="88">
        <v>5.9</v>
      </c>
      <c r="G19" s="89">
        <v>6.2</v>
      </c>
      <c r="H19" s="89"/>
      <c r="I19" s="40"/>
      <c r="J19" s="88"/>
      <c r="K19" s="89"/>
      <c r="L19" s="89"/>
      <c r="M19" s="40"/>
      <c r="N19" s="88"/>
      <c r="O19" s="89"/>
      <c r="P19" s="89"/>
      <c r="Q19" s="40"/>
      <c r="R19" s="73"/>
      <c r="S19" s="81">
        <v>14</v>
      </c>
      <c r="T19" s="88">
        <v>8</v>
      </c>
      <c r="U19" s="89">
        <v>7.4</v>
      </c>
      <c r="V19" s="89"/>
      <c r="W19" s="40"/>
      <c r="X19" s="88"/>
      <c r="Y19" s="89"/>
      <c r="Z19" s="89"/>
      <c r="AA19" s="40"/>
      <c r="AB19" s="88"/>
      <c r="AC19" s="89"/>
      <c r="AD19" s="89"/>
      <c r="AE19" s="40"/>
      <c r="AF19" s="87"/>
      <c r="AG19" s="87"/>
      <c r="AH19" s="73"/>
      <c r="AI19" s="73"/>
    </row>
    <row r="20" spans="1:35" ht="17.100000000000001" customHeight="1">
      <c r="A20" s="81">
        <v>15</v>
      </c>
      <c r="B20" s="87"/>
      <c r="C20" s="18"/>
      <c r="D20" s="18"/>
      <c r="E20" s="18"/>
      <c r="F20" s="88"/>
      <c r="G20" s="89"/>
      <c r="H20" s="89">
        <v>6.4</v>
      </c>
      <c r="I20" s="40">
        <v>6.3</v>
      </c>
      <c r="J20" s="88">
        <v>1.9</v>
      </c>
      <c r="K20" s="89">
        <v>1.9</v>
      </c>
      <c r="L20" s="89">
        <v>5</v>
      </c>
      <c r="M20" s="40">
        <v>3.3</v>
      </c>
      <c r="N20" s="88"/>
      <c r="O20" s="89"/>
      <c r="P20" s="89"/>
      <c r="Q20" s="40"/>
      <c r="R20" s="73"/>
      <c r="S20" s="81">
        <v>15</v>
      </c>
      <c r="T20" s="88">
        <v>3.7</v>
      </c>
      <c r="U20" s="89">
        <v>3.5</v>
      </c>
      <c r="V20" s="89">
        <v>21.6</v>
      </c>
      <c r="W20" s="40">
        <v>27.7</v>
      </c>
      <c r="X20" s="88"/>
      <c r="Y20" s="89"/>
      <c r="Z20" s="89"/>
      <c r="AA20" s="40"/>
      <c r="AB20" s="88"/>
      <c r="AC20" s="89"/>
      <c r="AD20" s="89"/>
      <c r="AE20" s="40"/>
      <c r="AF20" s="87"/>
      <c r="AG20" s="87"/>
      <c r="AH20" s="73"/>
      <c r="AI20" s="73"/>
    </row>
    <row r="21" spans="1:35" ht="17.100000000000001" customHeight="1">
      <c r="A21" s="81">
        <v>16</v>
      </c>
      <c r="B21" s="18" t="s">
        <v>198</v>
      </c>
      <c r="C21" s="18"/>
      <c r="D21" s="18"/>
      <c r="E21" s="18"/>
      <c r="F21" s="88"/>
      <c r="G21" s="89"/>
      <c r="H21" s="89"/>
      <c r="I21" s="40"/>
      <c r="J21" s="88"/>
      <c r="K21" s="89"/>
      <c r="L21" s="89"/>
      <c r="M21" s="40"/>
      <c r="N21" s="88"/>
      <c r="O21" s="89"/>
      <c r="P21" s="89"/>
      <c r="Q21" s="40"/>
      <c r="R21" s="73"/>
      <c r="S21" s="81">
        <v>16</v>
      </c>
      <c r="T21" s="88">
        <v>0.3</v>
      </c>
      <c r="U21" s="89">
        <v>0.4</v>
      </c>
      <c r="V21" s="89"/>
      <c r="W21" s="40"/>
      <c r="X21" s="88"/>
      <c r="Y21" s="89"/>
      <c r="Z21" s="89"/>
      <c r="AA21" s="40"/>
      <c r="AB21" s="88">
        <v>1.4</v>
      </c>
      <c r="AC21" s="89">
        <v>1.4</v>
      </c>
      <c r="AD21" s="89"/>
      <c r="AE21" s="40"/>
      <c r="AF21" s="87">
        <v>6.7</v>
      </c>
      <c r="AG21" s="87">
        <v>4.0999999999999996</v>
      </c>
      <c r="AH21" s="73"/>
      <c r="AI21" s="73"/>
    </row>
    <row r="22" spans="1:35" ht="17.100000000000001" customHeight="1">
      <c r="A22" s="81">
        <v>17</v>
      </c>
      <c r="B22" s="18"/>
      <c r="C22" s="18" t="s">
        <v>179</v>
      </c>
      <c r="D22" s="18"/>
      <c r="E22" s="87"/>
      <c r="F22" s="88"/>
      <c r="G22" s="89"/>
      <c r="H22" s="89"/>
      <c r="I22" s="40"/>
      <c r="J22" s="88">
        <v>4.5999999999999996</v>
      </c>
      <c r="K22" s="89">
        <v>4.5999999999999996</v>
      </c>
      <c r="L22" s="89"/>
      <c r="M22" s="40"/>
      <c r="N22" s="88"/>
      <c r="O22" s="89"/>
      <c r="P22" s="89"/>
      <c r="Q22" s="40"/>
      <c r="R22" s="73"/>
      <c r="S22" s="81">
        <v>17</v>
      </c>
      <c r="T22" s="88"/>
      <c r="U22" s="89"/>
      <c r="V22" s="89"/>
      <c r="W22" s="40"/>
      <c r="X22" s="88"/>
      <c r="Y22" s="89"/>
      <c r="Z22" s="89"/>
      <c r="AA22" s="40"/>
      <c r="AB22" s="88"/>
      <c r="AC22" s="89"/>
      <c r="AD22" s="89"/>
      <c r="AE22" s="40"/>
      <c r="AF22" s="87"/>
      <c r="AG22" s="87">
        <v>1.8</v>
      </c>
      <c r="AH22" s="73"/>
      <c r="AI22" s="73"/>
    </row>
    <row r="23" spans="1:35" ht="17.100000000000001" customHeight="1">
      <c r="A23" s="81">
        <v>18</v>
      </c>
      <c r="B23" s="18"/>
      <c r="C23" s="18" t="s">
        <v>199</v>
      </c>
      <c r="D23" s="18"/>
      <c r="E23" s="87"/>
      <c r="F23" s="88"/>
      <c r="G23" s="89"/>
      <c r="H23" s="89"/>
      <c r="I23" s="40"/>
      <c r="J23" s="88">
        <v>4.9000000000000004</v>
      </c>
      <c r="K23" s="89">
        <v>4.0999999999999996</v>
      </c>
      <c r="L23" s="89">
        <v>8.1999999999999993</v>
      </c>
      <c r="M23" s="40">
        <v>12.1</v>
      </c>
      <c r="N23" s="88"/>
      <c r="O23" s="89"/>
      <c r="P23" s="89"/>
      <c r="Q23" s="40"/>
      <c r="R23" s="73"/>
      <c r="S23" s="81">
        <v>18</v>
      </c>
      <c r="T23" s="88"/>
      <c r="U23" s="89"/>
      <c r="V23" s="89"/>
      <c r="W23" s="40"/>
      <c r="X23" s="88"/>
      <c r="Y23" s="89"/>
      <c r="Z23" s="89"/>
      <c r="AA23" s="40"/>
      <c r="AB23" s="88">
        <v>3.1</v>
      </c>
      <c r="AC23" s="89">
        <v>3.4</v>
      </c>
      <c r="AD23" s="89">
        <v>4</v>
      </c>
      <c r="AE23" s="40">
        <v>3.6</v>
      </c>
      <c r="AF23" s="87"/>
      <c r="AG23" s="87">
        <v>1</v>
      </c>
      <c r="AH23" s="73"/>
      <c r="AI23" s="73"/>
    </row>
    <row r="24" spans="1:35" ht="17.100000000000001" customHeight="1">
      <c r="A24" s="81">
        <v>19</v>
      </c>
      <c r="B24" s="18"/>
      <c r="C24" s="18" t="s">
        <v>198</v>
      </c>
      <c r="D24" s="18"/>
      <c r="E24" s="18">
        <v>1.6</v>
      </c>
      <c r="F24" s="88">
        <v>21.9</v>
      </c>
      <c r="G24" s="89">
        <v>23.8</v>
      </c>
      <c r="H24" s="89"/>
      <c r="I24" s="40"/>
      <c r="J24" s="88">
        <v>1</v>
      </c>
      <c r="K24" s="89">
        <v>1.2</v>
      </c>
      <c r="L24" s="89"/>
      <c r="M24" s="40"/>
      <c r="N24" s="88">
        <v>26.3</v>
      </c>
      <c r="O24" s="89">
        <v>32.4</v>
      </c>
      <c r="P24" s="89"/>
      <c r="Q24" s="40"/>
      <c r="R24" s="73"/>
      <c r="S24" s="81">
        <v>19</v>
      </c>
      <c r="T24" s="88"/>
      <c r="U24" s="89"/>
      <c r="V24" s="89"/>
      <c r="W24" s="40"/>
      <c r="X24" s="88">
        <v>0.4</v>
      </c>
      <c r="Y24" s="89">
        <v>0.8</v>
      </c>
      <c r="Z24" s="89"/>
      <c r="AA24" s="40"/>
      <c r="AB24" s="88">
        <v>10.5</v>
      </c>
      <c r="AC24" s="89">
        <v>8.8000000000000007</v>
      </c>
      <c r="AD24" s="89"/>
      <c r="AE24" s="40"/>
      <c r="AF24" s="87"/>
      <c r="AG24" s="87"/>
      <c r="AH24" s="73"/>
      <c r="AI24" s="73"/>
    </row>
    <row r="25" spans="1:35" ht="17.100000000000001" customHeight="1">
      <c r="A25" s="81">
        <v>20</v>
      </c>
      <c r="B25" s="87"/>
      <c r="C25" s="18"/>
      <c r="D25" s="18"/>
      <c r="E25" s="18">
        <v>0.9</v>
      </c>
      <c r="F25" s="88">
        <v>0.1</v>
      </c>
      <c r="G25" s="89"/>
      <c r="H25" s="89"/>
      <c r="I25" s="40"/>
      <c r="J25" s="88"/>
      <c r="K25" s="89"/>
      <c r="L25" s="89"/>
      <c r="M25" s="40"/>
      <c r="N25" s="88">
        <v>1.2</v>
      </c>
      <c r="O25" s="89">
        <v>1.2</v>
      </c>
      <c r="P25" s="89"/>
      <c r="Q25" s="40"/>
      <c r="R25" s="73"/>
      <c r="S25" s="81">
        <v>20</v>
      </c>
      <c r="T25" s="88">
        <v>1.3</v>
      </c>
      <c r="U25" s="89">
        <v>1.2</v>
      </c>
      <c r="V25" s="89"/>
      <c r="W25" s="40"/>
      <c r="X25" s="88"/>
      <c r="Y25" s="89"/>
      <c r="Z25" s="89"/>
      <c r="AA25" s="40"/>
      <c r="AB25" s="88">
        <v>0.4</v>
      </c>
      <c r="AC25" s="89">
        <v>0.5</v>
      </c>
      <c r="AD25" s="89"/>
      <c r="AE25" s="40"/>
      <c r="AF25" s="87">
        <v>0.4</v>
      </c>
      <c r="AG25" s="87">
        <v>1</v>
      </c>
      <c r="AH25" s="73"/>
      <c r="AI25" s="73"/>
    </row>
    <row r="26" spans="1:35" ht="17.100000000000001" customHeight="1">
      <c r="A26" s="81">
        <v>21</v>
      </c>
      <c r="B26" s="18"/>
      <c r="C26" s="18" t="s">
        <v>179</v>
      </c>
      <c r="D26" s="18" t="s">
        <v>179</v>
      </c>
      <c r="E26" s="18">
        <v>0.6</v>
      </c>
      <c r="F26" s="88">
        <v>1.1000000000000001</v>
      </c>
      <c r="G26" s="89">
        <v>1.1000000000000001</v>
      </c>
      <c r="H26" s="89">
        <v>21.2</v>
      </c>
      <c r="I26" s="40">
        <v>17.600000000000001</v>
      </c>
      <c r="J26" s="88"/>
      <c r="K26" s="89"/>
      <c r="L26" s="89">
        <v>0.5</v>
      </c>
      <c r="M26" s="40">
        <v>0.9</v>
      </c>
      <c r="N26" s="88"/>
      <c r="O26" s="89"/>
      <c r="P26" s="89">
        <v>20.399999999999999</v>
      </c>
      <c r="Q26" s="40">
        <v>21.2</v>
      </c>
      <c r="R26" s="73"/>
      <c r="S26" s="81">
        <v>21</v>
      </c>
      <c r="T26" s="88">
        <v>9.8000000000000007</v>
      </c>
      <c r="U26" s="89">
        <v>7.9</v>
      </c>
      <c r="V26" s="89">
        <v>12.4</v>
      </c>
      <c r="W26" s="40">
        <v>16.3</v>
      </c>
      <c r="X26" s="88"/>
      <c r="Y26" s="89"/>
      <c r="Z26" s="89">
        <v>0.5</v>
      </c>
      <c r="AA26" s="40">
        <v>1.5</v>
      </c>
      <c r="AB26" s="88"/>
      <c r="AC26" s="89"/>
      <c r="AD26" s="89">
        <v>11.1</v>
      </c>
      <c r="AE26" s="40">
        <v>11.8</v>
      </c>
      <c r="AF26" s="87">
        <v>5.4</v>
      </c>
      <c r="AG26" s="87">
        <v>0.8</v>
      </c>
      <c r="AH26" s="73"/>
      <c r="AI26" s="73"/>
    </row>
    <row r="27" spans="1:35" ht="17.100000000000001" customHeight="1">
      <c r="A27" s="81">
        <v>22</v>
      </c>
      <c r="B27" s="18"/>
      <c r="C27" s="18"/>
      <c r="D27" s="18"/>
      <c r="E27" s="18"/>
      <c r="F27" s="88">
        <v>0.9</v>
      </c>
      <c r="G27" s="89">
        <v>0.8</v>
      </c>
      <c r="H27" s="89"/>
      <c r="I27" s="40"/>
      <c r="J27" s="88"/>
      <c r="K27" s="89"/>
      <c r="L27" s="89"/>
      <c r="M27" s="40"/>
      <c r="N27" s="88"/>
      <c r="O27" s="89"/>
      <c r="P27" s="89"/>
      <c r="Q27" s="40"/>
      <c r="R27" s="73"/>
      <c r="S27" s="81">
        <v>22</v>
      </c>
      <c r="T27" s="88"/>
      <c r="U27" s="89"/>
      <c r="V27" s="89"/>
      <c r="W27" s="40"/>
      <c r="X27" s="88">
        <v>1.2</v>
      </c>
      <c r="Y27" s="89">
        <v>1.1000000000000001</v>
      </c>
      <c r="Z27" s="89"/>
      <c r="AA27" s="40"/>
      <c r="AB27" s="88"/>
      <c r="AC27" s="89"/>
      <c r="AD27" s="89"/>
      <c r="AE27" s="40"/>
      <c r="AF27" s="87">
        <v>3.3</v>
      </c>
      <c r="AG27" s="87">
        <v>2.2000000000000002</v>
      </c>
      <c r="AH27" s="73"/>
      <c r="AI27" s="73"/>
    </row>
    <row r="28" spans="1:35" ht="17.100000000000001" customHeight="1">
      <c r="A28" s="81">
        <v>23</v>
      </c>
      <c r="B28" s="18"/>
      <c r="C28" s="18"/>
      <c r="D28" s="18"/>
      <c r="E28" s="18"/>
      <c r="F28" s="88">
        <v>7.6</v>
      </c>
      <c r="G28" s="89">
        <v>6.7</v>
      </c>
      <c r="H28" s="89"/>
      <c r="I28" s="40"/>
      <c r="J28" s="88"/>
      <c r="K28" s="89"/>
      <c r="L28" s="89"/>
      <c r="M28" s="40"/>
      <c r="N28" s="88">
        <v>15.6</v>
      </c>
      <c r="O28" s="89">
        <v>21.8</v>
      </c>
      <c r="P28" s="89"/>
      <c r="Q28" s="40"/>
      <c r="R28" s="73"/>
      <c r="S28" s="81">
        <v>23</v>
      </c>
      <c r="T28" s="88"/>
      <c r="U28" s="89"/>
      <c r="V28" s="89"/>
      <c r="W28" s="40"/>
      <c r="X28" s="88">
        <v>5</v>
      </c>
      <c r="Y28" s="89">
        <v>4.8</v>
      </c>
      <c r="Z28" s="89"/>
      <c r="AA28" s="40"/>
      <c r="AB28" s="88">
        <v>0.6</v>
      </c>
      <c r="AC28" s="89">
        <v>0.9</v>
      </c>
      <c r="AD28" s="89"/>
      <c r="AE28" s="40"/>
      <c r="AF28" s="87">
        <v>1.5</v>
      </c>
      <c r="AG28" s="87">
        <v>1.5</v>
      </c>
      <c r="AH28" s="73"/>
      <c r="AI28" s="73"/>
    </row>
    <row r="29" spans="1:35" ht="17.100000000000001" customHeight="1">
      <c r="A29" s="81">
        <v>24</v>
      </c>
      <c r="B29" s="18" t="s">
        <v>200</v>
      </c>
      <c r="C29" s="18"/>
      <c r="D29" s="18"/>
      <c r="E29" s="18">
        <v>4.3</v>
      </c>
      <c r="F29" s="88"/>
      <c r="G29" s="89"/>
      <c r="H29" s="89">
        <v>9.3000000000000007</v>
      </c>
      <c r="I29" s="40">
        <v>9.3000000000000007</v>
      </c>
      <c r="J29" s="88"/>
      <c r="K29" s="89"/>
      <c r="L29" s="89"/>
      <c r="M29" s="40"/>
      <c r="N29" s="88"/>
      <c r="O29" s="89"/>
      <c r="P29" s="89">
        <v>13.1</v>
      </c>
      <c r="Q29" s="40">
        <v>13.1</v>
      </c>
      <c r="R29" s="73"/>
      <c r="S29" s="81">
        <v>24</v>
      </c>
      <c r="T29" s="88"/>
      <c r="U29" s="89"/>
      <c r="V29" s="89"/>
      <c r="W29" s="40"/>
      <c r="X29" s="88">
        <v>4.5999999999999996</v>
      </c>
      <c r="Y29" s="89">
        <v>5.3</v>
      </c>
      <c r="Z29" s="89">
        <v>11</v>
      </c>
      <c r="AA29" s="40">
        <v>11.6</v>
      </c>
      <c r="AB29" s="88">
        <v>1.7</v>
      </c>
      <c r="AC29" s="89">
        <v>1.9</v>
      </c>
      <c r="AD29" s="89">
        <v>2.2999999999999998</v>
      </c>
      <c r="AE29" s="40">
        <v>2.7</v>
      </c>
      <c r="AF29" s="87"/>
      <c r="AG29" s="87">
        <v>1.4</v>
      </c>
      <c r="AH29" s="73"/>
      <c r="AI29" s="73"/>
    </row>
    <row r="30" spans="1:35" ht="17.100000000000001" customHeight="1">
      <c r="A30" s="81">
        <v>25</v>
      </c>
      <c r="B30" s="18"/>
      <c r="C30" s="18"/>
      <c r="D30" s="18"/>
      <c r="E30" s="18">
        <v>6.7</v>
      </c>
      <c r="F30" s="88"/>
      <c r="G30" s="89"/>
      <c r="H30" s="89"/>
      <c r="I30" s="40"/>
      <c r="J30" s="88">
        <v>1.9</v>
      </c>
      <c r="K30" s="89">
        <v>1.9</v>
      </c>
      <c r="L30" s="89"/>
      <c r="M30" s="40"/>
      <c r="N30" s="88"/>
      <c r="O30" s="89"/>
      <c r="P30" s="89"/>
      <c r="Q30" s="40"/>
      <c r="R30" s="73"/>
      <c r="S30" s="81">
        <v>25</v>
      </c>
      <c r="T30" s="88"/>
      <c r="U30" s="89"/>
      <c r="V30" s="89"/>
      <c r="W30" s="40"/>
      <c r="X30" s="88">
        <v>3.5</v>
      </c>
      <c r="Y30" s="89">
        <v>3.4</v>
      </c>
      <c r="Z30" s="89"/>
      <c r="AA30" s="40"/>
      <c r="AB30" s="88">
        <v>0.3</v>
      </c>
      <c r="AC30" s="89">
        <v>0.1</v>
      </c>
      <c r="AD30" s="89"/>
      <c r="AE30" s="40"/>
      <c r="AF30" s="87">
        <v>0.5</v>
      </c>
      <c r="AG30" s="87">
        <v>2.5</v>
      </c>
      <c r="AH30" s="73"/>
      <c r="AI30" s="73"/>
    </row>
    <row r="31" spans="1:35" ht="17.100000000000001" customHeight="1">
      <c r="A31" s="81">
        <v>26</v>
      </c>
      <c r="B31" s="18"/>
      <c r="C31" s="18"/>
      <c r="D31" s="18"/>
      <c r="E31" s="18"/>
      <c r="F31" s="88">
        <v>1.4</v>
      </c>
      <c r="G31" s="89">
        <v>1.3</v>
      </c>
      <c r="H31" s="89"/>
      <c r="I31" s="40"/>
      <c r="J31" s="88">
        <v>0.6</v>
      </c>
      <c r="K31" s="89">
        <v>1.4</v>
      </c>
      <c r="L31" s="89"/>
      <c r="M31" s="40"/>
      <c r="N31" s="88"/>
      <c r="O31" s="89"/>
      <c r="P31" s="89"/>
      <c r="Q31" s="40"/>
      <c r="R31" s="73"/>
      <c r="S31" s="81">
        <v>26</v>
      </c>
      <c r="T31" s="88"/>
      <c r="U31" s="89"/>
      <c r="V31" s="89"/>
      <c r="W31" s="40"/>
      <c r="X31" s="88">
        <v>0.3</v>
      </c>
      <c r="Y31" s="89">
        <v>0.1</v>
      </c>
      <c r="Z31" s="89"/>
      <c r="AA31" s="40"/>
      <c r="AB31" s="88"/>
      <c r="AC31" s="89"/>
      <c r="AD31" s="89"/>
      <c r="AE31" s="40"/>
      <c r="AF31" s="87"/>
      <c r="AG31" s="87"/>
      <c r="AH31" s="73"/>
      <c r="AI31" s="73"/>
    </row>
    <row r="32" spans="1:35" ht="17.100000000000001" customHeight="1">
      <c r="A32" s="81">
        <v>27</v>
      </c>
      <c r="B32" s="18"/>
      <c r="C32" s="18"/>
      <c r="D32" s="18"/>
      <c r="E32" s="18">
        <v>3.2</v>
      </c>
      <c r="F32" s="88">
        <v>1</v>
      </c>
      <c r="G32" s="89">
        <v>1</v>
      </c>
      <c r="H32" s="89">
        <v>2.2999999999999998</v>
      </c>
      <c r="I32" s="40">
        <v>1</v>
      </c>
      <c r="J32" s="88"/>
      <c r="K32" s="89"/>
      <c r="L32" s="89">
        <v>4.5</v>
      </c>
      <c r="M32" s="40">
        <v>4.5</v>
      </c>
      <c r="N32" s="88">
        <v>2.5</v>
      </c>
      <c r="O32" s="89">
        <v>1.1000000000000001</v>
      </c>
      <c r="P32" s="89">
        <v>4.5</v>
      </c>
      <c r="Q32" s="40">
        <v>3.7</v>
      </c>
      <c r="R32" s="73"/>
      <c r="S32" s="81">
        <v>27</v>
      </c>
      <c r="T32" s="88"/>
      <c r="U32" s="89"/>
      <c r="V32" s="89"/>
      <c r="W32" s="40"/>
      <c r="X32" s="88">
        <v>0.3</v>
      </c>
      <c r="Y32" s="89">
        <v>0.3</v>
      </c>
      <c r="Z32" s="89">
        <v>4</v>
      </c>
      <c r="AA32" s="40">
        <v>6</v>
      </c>
      <c r="AB32" s="88">
        <v>8.6999999999999993</v>
      </c>
      <c r="AC32" s="89">
        <v>8.4</v>
      </c>
      <c r="AD32" s="89">
        <v>7.9</v>
      </c>
      <c r="AE32" s="40">
        <v>7.7</v>
      </c>
      <c r="AF32" s="87">
        <v>2.7</v>
      </c>
      <c r="AG32" s="87">
        <v>4.7</v>
      </c>
      <c r="AH32" s="73"/>
      <c r="AI32" s="73"/>
    </row>
    <row r="33" spans="1:35" ht="17.100000000000001" customHeight="1">
      <c r="A33" s="81">
        <v>28</v>
      </c>
      <c r="B33" s="18"/>
      <c r="C33" s="18"/>
      <c r="D33" s="87"/>
      <c r="E33" s="18"/>
      <c r="F33" s="88"/>
      <c r="G33" s="89"/>
      <c r="H33" s="89"/>
      <c r="I33" s="40"/>
      <c r="J33" s="88">
        <v>2.2999999999999998</v>
      </c>
      <c r="K33" s="89">
        <v>2.4</v>
      </c>
      <c r="L33" s="89"/>
      <c r="M33" s="40"/>
      <c r="N33" s="88"/>
      <c r="O33" s="89"/>
      <c r="P33" s="89"/>
      <c r="Q33" s="40"/>
      <c r="R33" s="73"/>
      <c r="S33" s="81">
        <v>28</v>
      </c>
      <c r="T33" s="88"/>
      <c r="U33" s="89"/>
      <c r="V33" s="89"/>
      <c r="W33" s="40"/>
      <c r="X33" s="88"/>
      <c r="Y33" s="89"/>
      <c r="Z33" s="89"/>
      <c r="AA33" s="40"/>
      <c r="AB33" s="88">
        <v>3.6</v>
      </c>
      <c r="AC33" s="89">
        <v>3.8</v>
      </c>
      <c r="AD33" s="89"/>
      <c r="AE33" s="40"/>
      <c r="AF33" s="87">
        <v>3.9</v>
      </c>
      <c r="AG33" s="87"/>
      <c r="AH33" s="73"/>
      <c r="AI33" s="73"/>
    </row>
    <row r="34" spans="1:35" ht="17.100000000000001" customHeight="1">
      <c r="A34" s="81">
        <v>29</v>
      </c>
      <c r="B34" s="18" t="s">
        <v>184</v>
      </c>
      <c r="C34" s="18"/>
      <c r="D34" s="87"/>
      <c r="E34" s="18"/>
      <c r="F34" s="88"/>
      <c r="G34" s="89"/>
      <c r="H34" s="89"/>
      <c r="I34" s="40"/>
      <c r="J34" s="88">
        <v>0.3</v>
      </c>
      <c r="K34" s="89">
        <v>0.1</v>
      </c>
      <c r="L34" s="89"/>
      <c r="M34" s="40"/>
      <c r="N34" s="88"/>
      <c r="O34" s="89"/>
      <c r="P34" s="89"/>
      <c r="Q34" s="40"/>
      <c r="R34" s="73"/>
      <c r="S34" s="81">
        <v>29</v>
      </c>
      <c r="T34" s="88"/>
      <c r="U34" s="89"/>
      <c r="V34" s="89"/>
      <c r="W34" s="40"/>
      <c r="X34" s="88">
        <v>1.5</v>
      </c>
      <c r="Y34" s="89">
        <v>1.7</v>
      </c>
      <c r="Z34" s="89"/>
      <c r="AA34" s="40"/>
      <c r="AB34" s="88">
        <v>11.8</v>
      </c>
      <c r="AC34" s="89">
        <v>12.7</v>
      </c>
      <c r="AD34" s="89"/>
      <c r="AE34" s="40"/>
      <c r="AF34" s="87">
        <v>0.3</v>
      </c>
      <c r="AG34" s="87">
        <v>2.9</v>
      </c>
      <c r="AH34" s="73"/>
      <c r="AI34" s="73"/>
    </row>
    <row r="35" spans="1:35" ht="17.100000000000001" customHeight="1">
      <c r="A35" s="81">
        <v>30</v>
      </c>
      <c r="B35" s="18"/>
      <c r="C35" s="18"/>
      <c r="D35" s="18"/>
      <c r="E35" s="18">
        <v>2.8</v>
      </c>
      <c r="F35" s="88">
        <v>4.9000000000000004</v>
      </c>
      <c r="G35" s="89">
        <v>4.9000000000000004</v>
      </c>
      <c r="H35" s="89"/>
      <c r="I35" s="40"/>
      <c r="J35" s="88">
        <v>15.1</v>
      </c>
      <c r="K35" s="89">
        <v>12.8</v>
      </c>
      <c r="L35" s="89">
        <v>18.2</v>
      </c>
      <c r="M35" s="40">
        <v>22.1</v>
      </c>
      <c r="N35" s="88"/>
      <c r="O35" s="89"/>
      <c r="P35" s="89"/>
      <c r="Q35" s="40"/>
      <c r="R35" s="73"/>
      <c r="S35" s="81">
        <v>30</v>
      </c>
      <c r="T35" s="88">
        <v>1</v>
      </c>
      <c r="U35" s="89">
        <v>0.6</v>
      </c>
      <c r="V35" s="89"/>
      <c r="W35" s="40"/>
      <c r="X35" s="88"/>
      <c r="Y35" s="89"/>
      <c r="Z35" s="89">
        <v>2.2000000000000002</v>
      </c>
      <c r="AA35" s="40">
        <v>2.4</v>
      </c>
      <c r="AB35" s="88">
        <v>7.9</v>
      </c>
      <c r="AC35" s="89">
        <v>7.8</v>
      </c>
      <c r="AD35" s="89"/>
      <c r="AE35" s="40"/>
      <c r="AF35" s="87"/>
      <c r="AG35" s="87">
        <v>3.2</v>
      </c>
      <c r="AH35" s="73"/>
      <c r="AI35" s="73"/>
    </row>
    <row r="36" spans="1:35" ht="17.100000000000001" customHeight="1">
      <c r="A36" s="91">
        <v>31</v>
      </c>
      <c r="B36" s="92" t="s">
        <v>201</v>
      </c>
      <c r="C36" s="92"/>
      <c r="D36" s="92" t="s">
        <v>202</v>
      </c>
      <c r="E36" s="92"/>
      <c r="F36" s="43"/>
      <c r="G36" s="45"/>
      <c r="H36" s="45">
        <v>4.8</v>
      </c>
      <c r="I36" s="44">
        <v>4.4000000000000004</v>
      </c>
      <c r="J36" s="43"/>
      <c r="K36" s="45"/>
      <c r="L36" s="45"/>
      <c r="M36" s="44"/>
      <c r="N36" s="43"/>
      <c r="O36" s="45"/>
      <c r="P36" s="45"/>
      <c r="Q36" s="44"/>
      <c r="R36" s="73"/>
      <c r="S36" s="91">
        <v>31</v>
      </c>
      <c r="T36" s="43">
        <v>1.7</v>
      </c>
      <c r="U36" s="45">
        <v>3.3</v>
      </c>
      <c r="V36" s="45">
        <v>1.3</v>
      </c>
      <c r="W36" s="44">
        <v>1.3</v>
      </c>
      <c r="X36" s="43"/>
      <c r="Y36" s="45"/>
      <c r="Z36" s="45"/>
      <c r="AA36" s="44"/>
      <c r="AB36" s="43">
        <v>4.7</v>
      </c>
      <c r="AC36" s="45">
        <v>4.5999999999999996</v>
      </c>
      <c r="AD36" s="45">
        <v>29</v>
      </c>
      <c r="AE36" s="44">
        <v>28.8</v>
      </c>
      <c r="AF36" s="93"/>
      <c r="AG36" s="93"/>
      <c r="AH36" s="73"/>
      <c r="AI36" s="73"/>
    </row>
    <row r="37" spans="1:35" ht="17.100000000000001" customHeight="1">
      <c r="A37" s="74" t="s">
        <v>203</v>
      </c>
      <c r="B37" s="74">
        <v>33.6</v>
      </c>
      <c r="C37" s="94">
        <v>29</v>
      </c>
      <c r="D37" s="94">
        <v>10.6</v>
      </c>
      <c r="E37" s="74">
        <v>30.4</v>
      </c>
      <c r="F37" s="80">
        <v>54.3</v>
      </c>
      <c r="G37" s="95">
        <v>55.1</v>
      </c>
      <c r="H37" s="96">
        <v>53.1</v>
      </c>
      <c r="I37" s="97">
        <v>46.3</v>
      </c>
      <c r="J37" s="98">
        <v>56</v>
      </c>
      <c r="K37" s="96">
        <v>55.3</v>
      </c>
      <c r="L37" s="95">
        <v>56.2</v>
      </c>
      <c r="M37" s="97">
        <v>66.5</v>
      </c>
      <c r="N37" s="80">
        <v>52.1</v>
      </c>
      <c r="O37" s="95">
        <v>63.1</v>
      </c>
      <c r="P37" s="95">
        <v>42.8</v>
      </c>
      <c r="Q37" s="99">
        <v>42.9</v>
      </c>
      <c r="R37" s="73"/>
      <c r="S37" s="74" t="s">
        <v>203</v>
      </c>
      <c r="T37" s="80">
        <v>75.099999999999994</v>
      </c>
      <c r="U37" s="95">
        <v>71.3</v>
      </c>
      <c r="V37" s="96">
        <v>79</v>
      </c>
      <c r="W37" s="97">
        <v>88.5</v>
      </c>
      <c r="X37" s="80">
        <v>24.9</v>
      </c>
      <c r="Y37" s="95">
        <v>30.4</v>
      </c>
      <c r="Z37" s="95">
        <v>27.1</v>
      </c>
      <c r="AA37" s="97">
        <v>30.7</v>
      </c>
      <c r="AB37" s="80">
        <v>59.4</v>
      </c>
      <c r="AC37" s="95">
        <v>58.7</v>
      </c>
      <c r="AD37" s="95">
        <v>57.8</v>
      </c>
      <c r="AE37" s="97">
        <v>59.2</v>
      </c>
      <c r="AF37" s="94">
        <v>83.5</v>
      </c>
      <c r="AG37" s="100">
        <v>55.4</v>
      </c>
      <c r="AH37" s="73"/>
      <c r="AI37" s="73"/>
    </row>
    <row r="38" spans="1:35" ht="17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7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3"/>
      <c r="AI38" s="73"/>
    </row>
    <row r="39" spans="1:35" ht="17.10000000000000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7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73"/>
      <c r="AI39" s="73"/>
    </row>
    <row r="40" spans="1:35" ht="17.10000000000000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5" ht="17.10000000000000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5" ht="17.10000000000000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5" ht="17.10000000000000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35" ht="16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35" ht="16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35" ht="16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35" ht="16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</sheetData>
  <mergeCells count="10">
    <mergeCell ref="A3:A4"/>
    <mergeCell ref="B3:Q3"/>
    <mergeCell ref="S3:S4"/>
    <mergeCell ref="T3:AG3"/>
    <mergeCell ref="G5:H5"/>
    <mergeCell ref="K5:L5"/>
    <mergeCell ref="O5:P5"/>
    <mergeCell ref="U5:V5"/>
    <mergeCell ref="Y5:Z5"/>
    <mergeCell ref="AC5:AD5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colBreaks count="1" manualBreakCount="1">
    <brk id="17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view="pageBreakPreview" zoomScale="60" zoomScaleNormal="100" workbookViewId="0">
      <selection activeCell="H36" sqref="H36"/>
    </sheetView>
  </sheetViews>
  <sheetFormatPr defaultRowHeight="14.25"/>
  <cols>
    <col min="1" max="1" width="7.875" customWidth="1"/>
    <col min="2" max="17" width="6.375" customWidth="1"/>
  </cols>
  <sheetData>
    <row r="1" spans="1:17" ht="18">
      <c r="B1" s="101" t="s">
        <v>204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18">
      <c r="A2" s="101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203.1" customHeight="1">
      <c r="A3" s="104" t="s">
        <v>205</v>
      </c>
      <c r="B3" s="105" t="s">
        <v>206</v>
      </c>
      <c r="C3" s="105" t="s">
        <v>207</v>
      </c>
      <c r="D3" s="105" t="s">
        <v>208</v>
      </c>
      <c r="E3" s="106" t="s">
        <v>209</v>
      </c>
      <c r="F3" s="105" t="s">
        <v>206</v>
      </c>
      <c r="G3" s="105" t="s">
        <v>207</v>
      </c>
      <c r="H3" s="105" t="s">
        <v>208</v>
      </c>
      <c r="I3" s="106" t="s">
        <v>209</v>
      </c>
      <c r="J3" s="105" t="s">
        <v>206</v>
      </c>
      <c r="K3" s="105" t="s">
        <v>207</v>
      </c>
      <c r="L3" s="105" t="s">
        <v>208</v>
      </c>
      <c r="M3" s="106" t="s">
        <v>209</v>
      </c>
      <c r="N3" s="106" t="s">
        <v>206</v>
      </c>
      <c r="O3" s="106" t="s">
        <v>207</v>
      </c>
      <c r="P3" s="106" t="s">
        <v>208</v>
      </c>
      <c r="Q3" s="106" t="s">
        <v>209</v>
      </c>
    </row>
    <row r="4" spans="1:17" ht="18">
      <c r="A4" s="107"/>
      <c r="B4" s="108" t="s">
        <v>210</v>
      </c>
      <c r="C4" s="108"/>
      <c r="D4" s="108"/>
      <c r="E4" s="109"/>
      <c r="F4" s="110"/>
      <c r="G4" s="110" t="s">
        <v>211</v>
      </c>
      <c r="H4" s="110"/>
      <c r="I4" s="111"/>
      <c r="J4" s="396" t="s">
        <v>212</v>
      </c>
      <c r="K4" s="396"/>
      <c r="L4" s="396"/>
      <c r="M4" s="396"/>
      <c r="N4" s="113"/>
      <c r="O4" s="113" t="s">
        <v>213</v>
      </c>
      <c r="P4" s="113"/>
      <c r="Q4" s="114"/>
    </row>
    <row r="5" spans="1:17" ht="18">
      <c r="A5" s="115"/>
      <c r="B5" s="116" t="s">
        <v>214</v>
      </c>
      <c r="C5" s="116"/>
      <c r="D5" s="116"/>
      <c r="E5" s="117"/>
      <c r="F5" s="118"/>
      <c r="G5" s="118" t="s">
        <v>215</v>
      </c>
      <c r="H5" s="118"/>
      <c r="I5" s="119"/>
      <c r="J5" s="101" t="s">
        <v>216</v>
      </c>
      <c r="K5" s="101"/>
      <c r="L5" s="101"/>
      <c r="M5" s="120"/>
      <c r="N5" s="121"/>
      <c r="O5" s="121"/>
      <c r="P5" s="121"/>
      <c r="Q5" s="114"/>
    </row>
    <row r="6" spans="1:17" ht="18">
      <c r="A6" s="122"/>
      <c r="B6" s="121"/>
      <c r="C6" s="121"/>
      <c r="D6" s="121"/>
      <c r="E6" s="114"/>
      <c r="F6" s="121"/>
      <c r="G6" s="121"/>
      <c r="H6" s="121"/>
      <c r="I6" s="114"/>
      <c r="J6" s="121"/>
      <c r="K6" s="121"/>
      <c r="L6" s="123"/>
      <c r="M6" s="114"/>
      <c r="N6" s="121"/>
      <c r="O6" s="121"/>
      <c r="P6" s="121"/>
      <c r="Q6" s="114"/>
    </row>
    <row r="7" spans="1:17" ht="18">
      <c r="A7" s="124">
        <v>40917</v>
      </c>
      <c r="B7" s="125" t="s">
        <v>217</v>
      </c>
      <c r="C7" s="125" t="s">
        <v>218</v>
      </c>
      <c r="D7" s="125" t="s">
        <v>219</v>
      </c>
      <c r="E7" s="126" t="s">
        <v>220</v>
      </c>
      <c r="F7" s="125" t="s">
        <v>221</v>
      </c>
      <c r="G7" s="125" t="s">
        <v>218</v>
      </c>
      <c r="H7" s="125" t="s">
        <v>222</v>
      </c>
      <c r="I7" s="126" t="s">
        <v>220</v>
      </c>
      <c r="J7" s="127">
        <v>18</v>
      </c>
      <c r="K7" s="125" t="s">
        <v>223</v>
      </c>
      <c r="L7" s="125" t="s">
        <v>224</v>
      </c>
      <c r="M7" s="126" t="s">
        <v>220</v>
      </c>
      <c r="N7" s="125" t="s">
        <v>225</v>
      </c>
      <c r="O7" s="125" t="s">
        <v>226</v>
      </c>
      <c r="P7" s="125" t="s">
        <v>227</v>
      </c>
      <c r="Q7" s="126" t="s">
        <v>220</v>
      </c>
    </row>
    <row r="8" spans="1:17" ht="18">
      <c r="A8" s="124">
        <v>40929</v>
      </c>
      <c r="B8" s="125" t="s">
        <v>228</v>
      </c>
      <c r="C8" s="125" t="s">
        <v>229</v>
      </c>
      <c r="D8" s="125" t="s">
        <v>230</v>
      </c>
      <c r="E8" s="126" t="s">
        <v>220</v>
      </c>
      <c r="F8" s="125" t="s">
        <v>231</v>
      </c>
      <c r="G8" s="125" t="s">
        <v>232</v>
      </c>
      <c r="H8" s="125" t="s">
        <v>233</v>
      </c>
      <c r="I8" s="126" t="s">
        <v>220</v>
      </c>
      <c r="J8" s="125" t="s">
        <v>133</v>
      </c>
      <c r="K8" s="125" t="s">
        <v>234</v>
      </c>
      <c r="L8" s="125" t="s">
        <v>235</v>
      </c>
      <c r="M8" s="126" t="s">
        <v>220</v>
      </c>
      <c r="N8" s="125" t="s">
        <v>225</v>
      </c>
      <c r="O8" s="125" t="s">
        <v>229</v>
      </c>
      <c r="P8" s="125" t="s">
        <v>236</v>
      </c>
      <c r="Q8" s="126" t="s">
        <v>220</v>
      </c>
    </row>
    <row r="9" spans="1:17" ht="18">
      <c r="A9" s="124">
        <v>40939</v>
      </c>
      <c r="B9" s="125" t="s">
        <v>233</v>
      </c>
      <c r="C9" s="125" t="s">
        <v>229</v>
      </c>
      <c r="D9" s="125" t="s">
        <v>34</v>
      </c>
      <c r="E9" s="126" t="s">
        <v>220</v>
      </c>
      <c r="F9" s="125" t="s">
        <v>231</v>
      </c>
      <c r="G9" s="125" t="s">
        <v>237</v>
      </c>
      <c r="H9" s="125" t="s">
        <v>158</v>
      </c>
      <c r="I9" s="126" t="s">
        <v>220</v>
      </c>
      <c r="J9" s="125" t="s">
        <v>133</v>
      </c>
      <c r="K9" s="125" t="s">
        <v>218</v>
      </c>
      <c r="L9" s="125" t="s">
        <v>238</v>
      </c>
      <c r="M9" s="126" t="s">
        <v>220</v>
      </c>
      <c r="N9" s="125" t="s">
        <v>239</v>
      </c>
      <c r="O9" s="125" t="s">
        <v>240</v>
      </c>
      <c r="P9" s="125" t="s">
        <v>241</v>
      </c>
      <c r="Q9" s="126" t="s">
        <v>220</v>
      </c>
    </row>
    <row r="10" spans="1:17" ht="18">
      <c r="A10" s="124">
        <v>40948</v>
      </c>
      <c r="B10" s="125" t="s">
        <v>242</v>
      </c>
      <c r="C10" s="125" t="s">
        <v>243</v>
      </c>
      <c r="D10" s="125" t="s">
        <v>57</v>
      </c>
      <c r="E10" s="126" t="s">
        <v>220</v>
      </c>
      <c r="F10" s="125" t="s">
        <v>233</v>
      </c>
      <c r="G10" s="125" t="s">
        <v>243</v>
      </c>
      <c r="H10" s="125" t="s">
        <v>244</v>
      </c>
      <c r="I10" s="126" t="s">
        <v>220</v>
      </c>
      <c r="J10" s="125" t="s">
        <v>38</v>
      </c>
      <c r="K10" s="125" t="s">
        <v>229</v>
      </c>
      <c r="L10" s="125" t="s">
        <v>245</v>
      </c>
      <c r="M10" s="126" t="s">
        <v>220</v>
      </c>
      <c r="N10" s="125" t="s">
        <v>228</v>
      </c>
      <c r="O10" s="125" t="s">
        <v>240</v>
      </c>
      <c r="P10" s="125" t="s">
        <v>246</v>
      </c>
      <c r="Q10" s="126" t="s">
        <v>220</v>
      </c>
    </row>
    <row r="11" spans="1:17" ht="18">
      <c r="A11" s="124">
        <v>40960</v>
      </c>
      <c r="B11" s="125" t="s">
        <v>247</v>
      </c>
      <c r="C11" s="125" t="s">
        <v>240</v>
      </c>
      <c r="D11" s="125" t="s">
        <v>248</v>
      </c>
      <c r="E11" s="126" t="s">
        <v>220</v>
      </c>
      <c r="F11" s="125" t="s">
        <v>37</v>
      </c>
      <c r="G11" s="125" t="s">
        <v>243</v>
      </c>
      <c r="H11" s="125" t="s">
        <v>249</v>
      </c>
      <c r="I11" s="126" t="s">
        <v>220</v>
      </c>
      <c r="J11" s="125" t="s">
        <v>250</v>
      </c>
      <c r="K11" s="125" t="s">
        <v>237</v>
      </c>
      <c r="L11" s="125" t="s">
        <v>56</v>
      </c>
      <c r="M11" s="126" t="s">
        <v>220</v>
      </c>
      <c r="N11" s="125" t="s">
        <v>222</v>
      </c>
      <c r="O11" s="125" t="s">
        <v>237</v>
      </c>
      <c r="P11" s="125" t="s">
        <v>230</v>
      </c>
      <c r="Q11" s="126" t="s">
        <v>220</v>
      </c>
    </row>
    <row r="12" spans="1:17" ht="18">
      <c r="A12" s="124">
        <v>41333</v>
      </c>
      <c r="B12" s="125" t="s">
        <v>242</v>
      </c>
      <c r="C12" s="125" t="s">
        <v>234</v>
      </c>
      <c r="D12" s="125" t="s">
        <v>52</v>
      </c>
      <c r="E12" s="126" t="s">
        <v>220</v>
      </c>
      <c r="F12" s="125" t="s">
        <v>222</v>
      </c>
      <c r="G12" s="125" t="s">
        <v>218</v>
      </c>
      <c r="H12" s="125" t="s">
        <v>251</v>
      </c>
      <c r="I12" s="126" t="s">
        <v>220</v>
      </c>
      <c r="J12" s="125" t="s">
        <v>227</v>
      </c>
      <c r="K12" s="125" t="s">
        <v>240</v>
      </c>
      <c r="L12" s="125" t="s">
        <v>55</v>
      </c>
      <c r="M12" s="126" t="s">
        <v>220</v>
      </c>
      <c r="N12" s="125" t="s">
        <v>252</v>
      </c>
      <c r="O12" s="125" t="s">
        <v>229</v>
      </c>
      <c r="P12" s="125" t="s">
        <v>40</v>
      </c>
      <c r="Q12" s="126" t="s">
        <v>220</v>
      </c>
    </row>
    <row r="13" spans="1:17" ht="18">
      <c r="A13" s="124">
        <v>40978</v>
      </c>
      <c r="B13" s="125" t="s">
        <v>242</v>
      </c>
      <c r="C13" s="125" t="s">
        <v>253</v>
      </c>
      <c r="D13" s="125" t="s">
        <v>51</v>
      </c>
      <c r="E13" s="126" t="s">
        <v>220</v>
      </c>
      <c r="F13" s="125" t="s">
        <v>233</v>
      </c>
      <c r="G13" s="125" t="s">
        <v>223</v>
      </c>
      <c r="H13" s="125" t="s">
        <v>57</v>
      </c>
      <c r="I13" s="126" t="s">
        <v>220</v>
      </c>
      <c r="J13" s="125" t="s">
        <v>227</v>
      </c>
      <c r="K13" s="125" t="s">
        <v>234</v>
      </c>
      <c r="L13" s="125" t="s">
        <v>254</v>
      </c>
      <c r="M13" s="126" t="s">
        <v>220</v>
      </c>
      <c r="N13" s="125" t="s">
        <v>228</v>
      </c>
      <c r="O13" s="125" t="s">
        <v>218</v>
      </c>
      <c r="P13" s="125" t="s">
        <v>255</v>
      </c>
      <c r="Q13" s="126" t="s">
        <v>220</v>
      </c>
    </row>
    <row r="14" spans="1:17" ht="18">
      <c r="A14" s="124">
        <v>40983</v>
      </c>
      <c r="B14" s="125" t="s">
        <v>227</v>
      </c>
      <c r="C14" s="125" t="s">
        <v>218</v>
      </c>
      <c r="D14" s="125" t="s">
        <v>256</v>
      </c>
      <c r="E14" s="126" t="s">
        <v>220</v>
      </c>
      <c r="F14" s="125" t="s">
        <v>228</v>
      </c>
      <c r="G14" s="125" t="s">
        <v>243</v>
      </c>
      <c r="H14" s="125" t="s">
        <v>238</v>
      </c>
      <c r="I14" s="126" t="s">
        <v>220</v>
      </c>
      <c r="J14" s="125" t="s">
        <v>227</v>
      </c>
      <c r="K14" s="125">
        <v>0.21</v>
      </c>
      <c r="L14" s="125" t="s">
        <v>257</v>
      </c>
      <c r="M14" s="126" t="s">
        <v>220</v>
      </c>
      <c r="N14" s="125" t="s">
        <v>258</v>
      </c>
      <c r="O14" s="125" t="s">
        <v>229</v>
      </c>
      <c r="P14" s="125" t="s">
        <v>238</v>
      </c>
      <c r="Q14" s="126" t="s">
        <v>220</v>
      </c>
    </row>
    <row r="15" spans="1:17" ht="18">
      <c r="A15" s="124">
        <v>40988</v>
      </c>
      <c r="B15" s="125" t="s">
        <v>54</v>
      </c>
      <c r="C15" s="125" t="s">
        <v>218</v>
      </c>
      <c r="D15" s="125" t="s">
        <v>259</v>
      </c>
      <c r="E15" s="126" t="s">
        <v>220</v>
      </c>
      <c r="F15" s="125" t="s">
        <v>228</v>
      </c>
      <c r="G15" s="125" t="s">
        <v>234</v>
      </c>
      <c r="H15" s="125" t="s">
        <v>260</v>
      </c>
      <c r="I15" s="126" t="s">
        <v>220</v>
      </c>
      <c r="J15" s="125" t="s">
        <v>54</v>
      </c>
      <c r="K15" s="128" t="s">
        <v>240</v>
      </c>
      <c r="L15" s="125" t="s">
        <v>261</v>
      </c>
      <c r="M15" s="126" t="s">
        <v>220</v>
      </c>
      <c r="N15" s="125" t="s">
        <v>258</v>
      </c>
      <c r="O15" s="125" t="s">
        <v>234</v>
      </c>
      <c r="P15" s="125" t="s">
        <v>262</v>
      </c>
      <c r="Q15" s="126" t="s">
        <v>220</v>
      </c>
    </row>
    <row r="16" spans="1:17" ht="18">
      <c r="A16" s="124">
        <v>40993</v>
      </c>
      <c r="B16" s="125" t="s">
        <v>263</v>
      </c>
      <c r="C16" s="125" t="s">
        <v>223</v>
      </c>
      <c r="D16" s="125" t="s">
        <v>264</v>
      </c>
      <c r="E16" s="126" t="s">
        <v>220</v>
      </c>
      <c r="F16" s="125" t="s">
        <v>228</v>
      </c>
      <c r="G16" s="125" t="s">
        <v>265</v>
      </c>
      <c r="H16" s="125" t="s">
        <v>266</v>
      </c>
      <c r="I16" s="126" t="s">
        <v>220</v>
      </c>
      <c r="J16" s="125" t="s">
        <v>263</v>
      </c>
      <c r="K16" s="125" t="s">
        <v>253</v>
      </c>
      <c r="L16" s="125" t="s">
        <v>259</v>
      </c>
      <c r="M16" s="126" t="s">
        <v>220</v>
      </c>
      <c r="N16" s="125" t="s">
        <v>239</v>
      </c>
      <c r="O16" s="125" t="s">
        <v>253</v>
      </c>
      <c r="P16" s="125" t="s">
        <v>230</v>
      </c>
      <c r="Q16" s="126" t="s">
        <v>220</v>
      </c>
    </row>
    <row r="17" spans="1:17" ht="18">
      <c r="A17" s="124">
        <v>41363</v>
      </c>
      <c r="B17" s="125" t="s">
        <v>267</v>
      </c>
      <c r="C17" s="125" t="s">
        <v>234</v>
      </c>
      <c r="D17" s="125" t="s">
        <v>55</v>
      </c>
      <c r="E17" s="126" t="s">
        <v>220</v>
      </c>
      <c r="F17" s="125" t="s">
        <v>217</v>
      </c>
      <c r="G17" s="125" t="s">
        <v>218</v>
      </c>
      <c r="H17" s="125" t="s">
        <v>219</v>
      </c>
      <c r="I17" s="126" t="s">
        <v>220</v>
      </c>
      <c r="J17" s="125" t="s">
        <v>267</v>
      </c>
      <c r="K17" s="125" t="s">
        <v>234</v>
      </c>
      <c r="L17" s="125" t="s">
        <v>55</v>
      </c>
      <c r="M17" s="126" t="s">
        <v>220</v>
      </c>
      <c r="N17" s="125" t="s">
        <v>133</v>
      </c>
      <c r="O17" s="125" t="s">
        <v>218</v>
      </c>
      <c r="P17" s="125" t="s">
        <v>238</v>
      </c>
      <c r="Q17" s="126" t="s">
        <v>220</v>
      </c>
    </row>
    <row r="18" spans="1:17" ht="18">
      <c r="A18" s="124">
        <v>41368</v>
      </c>
      <c r="B18" s="125" t="s">
        <v>267</v>
      </c>
      <c r="C18" s="125" t="s">
        <v>268</v>
      </c>
      <c r="D18" s="125" t="s">
        <v>51</v>
      </c>
      <c r="E18" s="126" t="s">
        <v>220</v>
      </c>
      <c r="F18" s="125" t="s">
        <v>217</v>
      </c>
      <c r="G18" s="125" t="s">
        <v>268</v>
      </c>
      <c r="H18" s="125" t="s">
        <v>269</v>
      </c>
      <c r="I18" s="126" t="s">
        <v>220</v>
      </c>
      <c r="J18" s="125" t="s">
        <v>267</v>
      </c>
      <c r="K18" s="125" t="s">
        <v>253</v>
      </c>
      <c r="L18" s="125" t="s">
        <v>254</v>
      </c>
      <c r="M18" s="126" t="s">
        <v>220</v>
      </c>
      <c r="N18" s="125" t="s">
        <v>225</v>
      </c>
      <c r="O18" s="125" t="s">
        <v>223</v>
      </c>
      <c r="P18" s="125" t="s">
        <v>244</v>
      </c>
      <c r="Q18" s="126" t="s">
        <v>220</v>
      </c>
    </row>
    <row r="19" spans="1:17" ht="18">
      <c r="A19" s="124">
        <v>41373</v>
      </c>
      <c r="B19" s="125" t="s">
        <v>267</v>
      </c>
      <c r="C19" s="125" t="s">
        <v>223</v>
      </c>
      <c r="D19" s="125" t="s">
        <v>270</v>
      </c>
      <c r="E19" s="126" t="s">
        <v>220</v>
      </c>
      <c r="F19" s="125" t="s">
        <v>217</v>
      </c>
      <c r="G19" s="125" t="s">
        <v>223</v>
      </c>
      <c r="H19" s="125" t="s">
        <v>266</v>
      </c>
      <c r="I19" s="126" t="s">
        <v>220</v>
      </c>
      <c r="J19" s="125" t="s">
        <v>267</v>
      </c>
      <c r="K19" s="125" t="s">
        <v>253</v>
      </c>
      <c r="L19" s="125" t="s">
        <v>254</v>
      </c>
      <c r="M19" s="126" t="s">
        <v>220</v>
      </c>
      <c r="N19" s="125" t="s">
        <v>225</v>
      </c>
      <c r="O19" s="125" t="s">
        <v>268</v>
      </c>
      <c r="P19" s="125" t="s">
        <v>271</v>
      </c>
      <c r="Q19" s="126" t="s">
        <v>220</v>
      </c>
    </row>
    <row r="20" spans="1:17" ht="18">
      <c r="A20" s="124">
        <v>41378</v>
      </c>
      <c r="B20" s="125" t="s">
        <v>133</v>
      </c>
      <c r="C20" s="125" t="s">
        <v>272</v>
      </c>
      <c r="D20" s="125" t="s">
        <v>261</v>
      </c>
      <c r="E20" s="126" t="s">
        <v>220</v>
      </c>
      <c r="F20" s="125" t="s">
        <v>273</v>
      </c>
      <c r="G20" s="125" t="s">
        <v>274</v>
      </c>
      <c r="H20" s="125" t="s">
        <v>40</v>
      </c>
      <c r="I20" s="126" t="s">
        <v>220</v>
      </c>
      <c r="J20" s="125" t="s">
        <v>275</v>
      </c>
      <c r="K20" s="125" t="s">
        <v>276</v>
      </c>
      <c r="L20" s="125" t="s">
        <v>57</v>
      </c>
      <c r="M20" s="126" t="s">
        <v>220</v>
      </c>
      <c r="N20" s="125" t="s">
        <v>277</v>
      </c>
      <c r="O20" s="125" t="s">
        <v>278</v>
      </c>
      <c r="P20" s="125" t="s">
        <v>279</v>
      </c>
      <c r="Q20" s="126" t="s">
        <v>220</v>
      </c>
    </row>
    <row r="21" spans="1:17" ht="18">
      <c r="A21" s="124"/>
      <c r="B21" s="125"/>
      <c r="C21" s="125"/>
      <c r="D21" s="125"/>
      <c r="E21" s="126"/>
      <c r="F21" s="125"/>
      <c r="G21" s="125"/>
      <c r="H21" s="125"/>
      <c r="I21" s="126"/>
      <c r="J21" s="125"/>
      <c r="K21" s="125"/>
      <c r="L21" s="125"/>
      <c r="M21" s="126"/>
      <c r="N21" s="125"/>
      <c r="O21" s="125"/>
      <c r="P21" s="125"/>
      <c r="Q21" s="126"/>
    </row>
    <row r="22" spans="1:17" ht="18">
      <c r="A22" s="124"/>
      <c r="B22" s="125"/>
      <c r="C22" s="125"/>
      <c r="D22" s="125"/>
      <c r="E22" s="126"/>
      <c r="F22" s="125"/>
      <c r="G22" s="125"/>
      <c r="H22" s="125"/>
      <c r="I22" s="126"/>
      <c r="J22" s="125"/>
      <c r="K22" s="125"/>
      <c r="L22" s="125"/>
      <c r="M22" s="126"/>
      <c r="N22" s="125"/>
      <c r="O22" s="125"/>
      <c r="P22" s="125"/>
      <c r="Q22" s="126"/>
    </row>
    <row r="23" spans="1:17" ht="18">
      <c r="A23" s="124"/>
      <c r="B23" s="123"/>
      <c r="C23" s="123"/>
      <c r="D23" s="123"/>
      <c r="E23" s="129"/>
      <c r="F23" s="123"/>
      <c r="G23" s="123"/>
      <c r="H23" s="123"/>
      <c r="I23" s="129"/>
      <c r="J23" s="123"/>
      <c r="K23" s="123"/>
      <c r="L23" s="123"/>
      <c r="M23" s="129"/>
      <c r="N23" s="125"/>
      <c r="O23" s="125"/>
      <c r="P23" s="125"/>
      <c r="Q23" s="126"/>
    </row>
    <row r="24" spans="1:17" ht="18">
      <c r="A24" s="124"/>
      <c r="B24" s="397" t="s">
        <v>280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125"/>
      <c r="O24" s="125"/>
      <c r="P24" s="125"/>
      <c r="Q24" s="126"/>
    </row>
    <row r="25" spans="1:17" ht="18">
      <c r="A25" s="124"/>
      <c r="B25" s="130"/>
      <c r="C25" s="130"/>
      <c r="D25" s="130"/>
      <c r="E25" s="131"/>
      <c r="F25" s="130"/>
      <c r="G25" s="130"/>
      <c r="H25" s="130"/>
      <c r="I25" s="131"/>
      <c r="J25" s="130"/>
      <c r="K25" s="130"/>
      <c r="L25" s="123"/>
      <c r="M25" s="129"/>
      <c r="N25" s="123"/>
      <c r="O25" s="123"/>
      <c r="P25" s="123"/>
      <c r="Q25" s="129"/>
    </row>
    <row r="26" spans="1:17" ht="18">
      <c r="A26" s="124">
        <v>41741</v>
      </c>
      <c r="B26" s="125" t="s">
        <v>54</v>
      </c>
      <c r="C26" s="125" t="s">
        <v>281</v>
      </c>
      <c r="D26" s="125" t="s">
        <v>282</v>
      </c>
      <c r="E26" s="126" t="s">
        <v>220</v>
      </c>
      <c r="F26" s="125" t="s">
        <v>233</v>
      </c>
      <c r="G26" s="125" t="s">
        <v>283</v>
      </c>
      <c r="H26" s="125" t="s">
        <v>284</v>
      </c>
      <c r="I26" s="126" t="s">
        <v>220</v>
      </c>
      <c r="J26" s="125" t="s">
        <v>227</v>
      </c>
      <c r="K26" s="125" t="s">
        <v>281</v>
      </c>
      <c r="L26" s="125" t="s">
        <v>285</v>
      </c>
      <c r="M26" s="126" t="s">
        <v>220</v>
      </c>
      <c r="N26" s="123"/>
      <c r="O26" s="123"/>
      <c r="P26" s="123"/>
      <c r="Q26" s="129"/>
    </row>
    <row r="27" spans="1:17" ht="18">
      <c r="A27" s="124"/>
      <c r="B27" s="125"/>
      <c r="C27" s="125"/>
      <c r="D27" s="125"/>
      <c r="E27" s="126"/>
      <c r="F27" s="125"/>
      <c r="G27" s="125"/>
      <c r="H27" s="125"/>
      <c r="I27" s="126"/>
      <c r="J27" s="125"/>
      <c r="K27" s="125"/>
      <c r="L27" s="125"/>
      <c r="M27" s="126"/>
      <c r="N27" s="123"/>
      <c r="O27" s="123"/>
      <c r="P27" s="123"/>
      <c r="Q27" s="129"/>
    </row>
    <row r="28" spans="1:17" ht="18">
      <c r="A28" s="132"/>
      <c r="B28" s="123"/>
      <c r="C28" s="123"/>
      <c r="D28" s="123"/>
      <c r="E28" s="129"/>
      <c r="F28" s="123"/>
      <c r="G28" s="123"/>
      <c r="H28" s="123"/>
      <c r="I28" s="129"/>
      <c r="J28" s="123"/>
      <c r="K28" s="123"/>
      <c r="L28" s="123"/>
      <c r="M28" s="129"/>
      <c r="N28" s="123"/>
      <c r="O28" s="123"/>
      <c r="P28" s="123"/>
      <c r="Q28" s="129"/>
    </row>
    <row r="29" spans="1:17" ht="18">
      <c r="A29" s="133"/>
      <c r="B29" s="398" t="s">
        <v>286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123"/>
      <c r="O29" s="123"/>
      <c r="P29" s="123"/>
      <c r="Q29" s="129"/>
    </row>
    <row r="30" spans="1:17" ht="18">
      <c r="A30" s="135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8"/>
      <c r="N30" s="139"/>
      <c r="O30" s="139"/>
      <c r="P30" s="139"/>
      <c r="Q30" s="140"/>
    </row>
    <row r="31" spans="1:17" ht="18">
      <c r="A31" s="141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3"/>
      <c r="O31" s="123"/>
      <c r="P31" s="123"/>
      <c r="Q31" s="123"/>
    </row>
    <row r="32" spans="1:17" ht="18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3"/>
      <c r="L32" s="142"/>
      <c r="M32" s="142"/>
      <c r="N32" s="142"/>
      <c r="O32" s="142"/>
      <c r="P32" s="142"/>
      <c r="Q32" s="142"/>
    </row>
    <row r="33" spans="1:17" ht="18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 ht="16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6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6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6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6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6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6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6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6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6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mergeCells count="3">
    <mergeCell ref="J4:M4"/>
    <mergeCell ref="B24:M24"/>
    <mergeCell ref="B29:M29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2"/>
  <sheetViews>
    <sheetView view="pageBreakPreview" topLeftCell="A217" zoomScale="60" zoomScaleNormal="100" workbookViewId="0">
      <selection activeCell="A44" sqref="A44:XFD44"/>
    </sheetView>
  </sheetViews>
  <sheetFormatPr defaultRowHeight="14.25"/>
  <cols>
    <col min="1" max="1" width="7.875" customWidth="1"/>
    <col min="2" max="13" width="8.125" customWidth="1"/>
    <col min="14" max="14" width="7.125" customWidth="1"/>
    <col min="15" max="16" width="7.125" hidden="1" customWidth="1"/>
    <col min="17" max="30" width="7.125" customWidth="1"/>
  </cols>
  <sheetData>
    <row r="1" spans="1:14" ht="16.5">
      <c r="A1" s="1" t="s">
        <v>287</v>
      </c>
      <c r="B1" s="1"/>
      <c r="C1" s="1"/>
      <c r="D1" s="1"/>
      <c r="E1" s="66"/>
      <c r="F1" s="66"/>
      <c r="G1" s="66"/>
      <c r="H1" s="66"/>
      <c r="I1" s="66"/>
      <c r="J1" s="1"/>
      <c r="K1" s="1"/>
      <c r="L1" s="1"/>
      <c r="M1" s="1"/>
      <c r="N1" s="2"/>
    </row>
    <row r="2" spans="1:14" ht="16.5">
      <c r="A2" s="1"/>
      <c r="B2" s="1"/>
      <c r="C2" s="1"/>
      <c r="D2" s="1"/>
      <c r="E2" s="400" t="s">
        <v>288</v>
      </c>
      <c r="F2" s="400"/>
      <c r="G2" s="400"/>
      <c r="H2" s="400"/>
      <c r="I2" s="400"/>
      <c r="J2" s="1"/>
      <c r="K2" s="1"/>
      <c r="L2" s="1"/>
      <c r="M2" s="1"/>
      <c r="N2" s="2"/>
    </row>
    <row r="3" spans="1:14" ht="16.5">
      <c r="A3" s="20" t="s">
        <v>164</v>
      </c>
      <c r="B3" s="3"/>
      <c r="C3" s="4"/>
      <c r="D3" s="4"/>
      <c r="E3" s="4"/>
      <c r="F3" s="401" t="s">
        <v>289</v>
      </c>
      <c r="G3" s="401"/>
      <c r="H3" s="401"/>
      <c r="I3" s="401"/>
      <c r="J3" s="4"/>
      <c r="K3" s="4"/>
      <c r="L3" s="4"/>
      <c r="M3" s="22"/>
      <c r="N3" s="2"/>
    </row>
    <row r="4" spans="1:14" ht="16.5">
      <c r="A4" s="145"/>
      <c r="B4" s="18">
        <v>1</v>
      </c>
      <c r="C4" s="12">
        <v>2</v>
      </c>
      <c r="D4" s="12">
        <v>3</v>
      </c>
      <c r="E4" s="23">
        <v>4</v>
      </c>
      <c r="F4" s="23">
        <v>5</v>
      </c>
      <c r="G4" s="23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2"/>
    </row>
    <row r="5" spans="1:14" ht="16.5">
      <c r="A5" s="38">
        <v>1</v>
      </c>
      <c r="B5" s="146">
        <v>24</v>
      </c>
      <c r="C5" s="147">
        <v>4.9000000000000004</v>
      </c>
      <c r="D5" s="147">
        <v>3.3</v>
      </c>
      <c r="E5" s="148" t="s">
        <v>290</v>
      </c>
      <c r="F5" s="148">
        <v>33.6</v>
      </c>
      <c r="G5" s="148" t="s">
        <v>290</v>
      </c>
      <c r="H5" s="148" t="s">
        <v>290</v>
      </c>
      <c r="I5" s="148" t="s">
        <v>290</v>
      </c>
      <c r="J5" s="148" t="s">
        <v>290</v>
      </c>
      <c r="K5" s="148" t="s">
        <v>290</v>
      </c>
      <c r="L5" s="148" t="s">
        <v>290</v>
      </c>
      <c r="M5" s="72">
        <v>13.2</v>
      </c>
      <c r="N5" s="2"/>
    </row>
    <row r="6" spans="1:14" ht="16.5">
      <c r="A6" s="18">
        <v>2</v>
      </c>
      <c r="B6" s="149">
        <v>51</v>
      </c>
      <c r="C6" s="150">
        <v>5</v>
      </c>
      <c r="D6" s="148">
        <v>3.4</v>
      </c>
      <c r="E6" s="148" t="s">
        <v>290</v>
      </c>
      <c r="F6" s="150">
        <v>30.6</v>
      </c>
      <c r="G6" s="148" t="s">
        <v>290</v>
      </c>
      <c r="H6" s="148" t="s">
        <v>290</v>
      </c>
      <c r="I6" s="148" t="s">
        <v>290</v>
      </c>
      <c r="J6" s="148" t="s">
        <v>290</v>
      </c>
      <c r="K6" s="148" t="s">
        <v>290</v>
      </c>
      <c r="L6" s="148" t="s">
        <v>290</v>
      </c>
      <c r="M6" s="72">
        <v>12.4</v>
      </c>
      <c r="N6" s="2"/>
    </row>
    <row r="7" spans="1:14" ht="16.5">
      <c r="A7" s="18">
        <v>3</v>
      </c>
      <c r="B7" s="149">
        <v>63</v>
      </c>
      <c r="C7" s="150">
        <v>5.2</v>
      </c>
      <c r="D7" s="150">
        <v>3.3</v>
      </c>
      <c r="E7" s="148" t="s">
        <v>290</v>
      </c>
      <c r="F7" s="150">
        <v>22.8</v>
      </c>
      <c r="G7" s="148" t="s">
        <v>290</v>
      </c>
      <c r="H7" s="148" t="s">
        <v>290</v>
      </c>
      <c r="I7" s="148" t="s">
        <v>290</v>
      </c>
      <c r="J7" s="148" t="s">
        <v>290</v>
      </c>
      <c r="K7" s="148" t="s">
        <v>290</v>
      </c>
      <c r="L7" s="150">
        <v>0</v>
      </c>
      <c r="M7" s="151">
        <v>11.2</v>
      </c>
      <c r="N7" s="2"/>
    </row>
    <row r="8" spans="1:14" ht="16.5">
      <c r="A8" s="18">
        <v>4</v>
      </c>
      <c r="B8" s="152">
        <v>65</v>
      </c>
      <c r="C8" s="150">
        <v>5</v>
      </c>
      <c r="D8" s="150">
        <v>3.2</v>
      </c>
      <c r="E8" s="148" t="s">
        <v>290</v>
      </c>
      <c r="F8" s="150">
        <v>16.2</v>
      </c>
      <c r="G8" s="148" t="s">
        <v>290</v>
      </c>
      <c r="H8" s="148" t="s">
        <v>290</v>
      </c>
      <c r="I8" s="148" t="s">
        <v>290</v>
      </c>
      <c r="J8" s="148" t="s">
        <v>290</v>
      </c>
      <c r="K8" s="148" t="s">
        <v>290</v>
      </c>
      <c r="L8" s="150">
        <v>6</v>
      </c>
      <c r="M8" s="72">
        <v>11.6</v>
      </c>
      <c r="N8" s="2"/>
    </row>
    <row r="9" spans="1:14" ht="16.5">
      <c r="A9" s="18">
        <v>5</v>
      </c>
      <c r="B9" s="149">
        <v>61</v>
      </c>
      <c r="C9" s="150">
        <v>4.7</v>
      </c>
      <c r="D9" s="150">
        <v>2.9</v>
      </c>
      <c r="E9" s="148" t="s">
        <v>290</v>
      </c>
      <c r="F9" s="150">
        <v>13.2</v>
      </c>
      <c r="G9" s="148" t="s">
        <v>290</v>
      </c>
      <c r="H9" s="148" t="s">
        <v>290</v>
      </c>
      <c r="I9" s="148" t="s">
        <v>290</v>
      </c>
      <c r="J9" s="148" t="s">
        <v>290</v>
      </c>
      <c r="K9" s="148" t="s">
        <v>290</v>
      </c>
      <c r="L9" s="150">
        <v>14.9</v>
      </c>
      <c r="M9" s="72">
        <v>13.9</v>
      </c>
      <c r="N9" s="2"/>
    </row>
    <row r="10" spans="1:14" ht="16.5">
      <c r="A10" s="18">
        <v>6</v>
      </c>
      <c r="B10" s="149">
        <v>53.8</v>
      </c>
      <c r="C10" s="150">
        <v>4.5999999999999996</v>
      </c>
      <c r="D10" s="150">
        <v>2.6</v>
      </c>
      <c r="E10" s="148" t="s">
        <v>290</v>
      </c>
      <c r="F10" s="150">
        <v>9.4</v>
      </c>
      <c r="G10" s="148" t="s">
        <v>290</v>
      </c>
      <c r="H10" s="148" t="s">
        <v>290</v>
      </c>
      <c r="I10" s="148" t="s">
        <v>290</v>
      </c>
      <c r="J10" s="148" t="s">
        <v>290</v>
      </c>
      <c r="K10" s="148" t="s">
        <v>290</v>
      </c>
      <c r="L10" s="150">
        <v>16.2</v>
      </c>
      <c r="M10" s="72">
        <v>15.6</v>
      </c>
      <c r="N10" s="2"/>
    </row>
    <row r="11" spans="1:14" ht="16.5">
      <c r="A11" s="18">
        <v>7</v>
      </c>
      <c r="B11" s="149">
        <v>46.6</v>
      </c>
      <c r="C11" s="150">
        <v>4.5999999999999996</v>
      </c>
      <c r="D11" s="150">
        <v>2.4</v>
      </c>
      <c r="E11" s="148" t="s">
        <v>290</v>
      </c>
      <c r="F11" s="150">
        <v>6.4</v>
      </c>
      <c r="G11" s="148" t="s">
        <v>290</v>
      </c>
      <c r="H11" s="148" t="s">
        <v>290</v>
      </c>
      <c r="I11" s="148" t="s">
        <v>290</v>
      </c>
      <c r="J11" s="148" t="s">
        <v>290</v>
      </c>
      <c r="K11" s="148" t="s">
        <v>290</v>
      </c>
      <c r="L11" s="150">
        <v>16</v>
      </c>
      <c r="M11" s="72">
        <v>17.3</v>
      </c>
      <c r="N11" s="2"/>
    </row>
    <row r="12" spans="1:14" ht="16.5">
      <c r="A12" s="18">
        <v>8</v>
      </c>
      <c r="B12" s="149">
        <v>41.1</v>
      </c>
      <c r="C12" s="150">
        <v>4.5999999999999996</v>
      </c>
      <c r="D12" s="150">
        <v>2.1</v>
      </c>
      <c r="E12" s="148" t="s">
        <v>290</v>
      </c>
      <c r="F12" s="150">
        <v>4.5999999999999996</v>
      </c>
      <c r="G12" s="148" t="s">
        <v>290</v>
      </c>
      <c r="H12" s="148" t="s">
        <v>290</v>
      </c>
      <c r="I12" s="148" t="s">
        <v>290</v>
      </c>
      <c r="J12" s="148" t="s">
        <v>290</v>
      </c>
      <c r="K12" s="148" t="s">
        <v>290</v>
      </c>
      <c r="L12" s="150">
        <v>17.600000000000001</v>
      </c>
      <c r="M12" s="72">
        <v>16.600000000000001</v>
      </c>
      <c r="N12" s="2"/>
    </row>
    <row r="13" spans="1:14" ht="16.5">
      <c r="A13" s="18">
        <v>9</v>
      </c>
      <c r="B13" s="149">
        <v>36</v>
      </c>
      <c r="C13" s="150">
        <v>4.4000000000000004</v>
      </c>
      <c r="D13" s="150">
        <v>1.8</v>
      </c>
      <c r="E13" s="148" t="s">
        <v>290</v>
      </c>
      <c r="F13" s="150">
        <v>3.3</v>
      </c>
      <c r="G13" s="148" t="s">
        <v>290</v>
      </c>
      <c r="H13" s="148" t="s">
        <v>290</v>
      </c>
      <c r="I13" s="148" t="s">
        <v>290</v>
      </c>
      <c r="J13" s="148" t="s">
        <v>290</v>
      </c>
      <c r="K13" s="148" t="s">
        <v>290</v>
      </c>
      <c r="L13" s="150">
        <v>21</v>
      </c>
      <c r="M13" s="72">
        <v>15.6</v>
      </c>
      <c r="N13" s="2"/>
    </row>
    <row r="14" spans="1:14" ht="16.5">
      <c r="A14" s="18">
        <v>10</v>
      </c>
      <c r="B14" s="149">
        <v>31.5</v>
      </c>
      <c r="C14" s="150">
        <v>4.5</v>
      </c>
      <c r="D14" s="150">
        <v>1.6</v>
      </c>
      <c r="E14" s="148" t="s">
        <v>290</v>
      </c>
      <c r="F14" s="150">
        <v>2.2999999999999998</v>
      </c>
      <c r="G14" s="148" t="s">
        <v>290</v>
      </c>
      <c r="H14" s="148" t="s">
        <v>290</v>
      </c>
      <c r="I14" s="148" t="s">
        <v>290</v>
      </c>
      <c r="J14" s="148" t="s">
        <v>290</v>
      </c>
      <c r="K14" s="148" t="s">
        <v>290</v>
      </c>
      <c r="L14" s="150">
        <v>22</v>
      </c>
      <c r="M14" s="72">
        <v>15.6</v>
      </c>
      <c r="N14" s="2"/>
    </row>
    <row r="15" spans="1:14" ht="16.5">
      <c r="A15" s="18">
        <v>11</v>
      </c>
      <c r="B15" s="149">
        <v>28.8</v>
      </c>
      <c r="C15" s="150">
        <v>4.9000000000000004</v>
      </c>
      <c r="D15" s="150">
        <v>1.4</v>
      </c>
      <c r="E15" s="148" t="s">
        <v>290</v>
      </c>
      <c r="F15" s="150">
        <v>2</v>
      </c>
      <c r="G15" s="148" t="s">
        <v>290</v>
      </c>
      <c r="H15" s="148" t="s">
        <v>290</v>
      </c>
      <c r="I15" s="148" t="s">
        <v>290</v>
      </c>
      <c r="J15" s="148" t="s">
        <v>290</v>
      </c>
      <c r="K15" s="148" t="s">
        <v>290</v>
      </c>
      <c r="L15" s="148">
        <v>22.6</v>
      </c>
      <c r="M15" s="72">
        <v>14.3</v>
      </c>
      <c r="N15" s="2"/>
    </row>
    <row r="16" spans="1:14" ht="16.5">
      <c r="A16" s="18">
        <v>12</v>
      </c>
      <c r="B16" s="149">
        <v>27</v>
      </c>
      <c r="C16" s="150">
        <v>5.5</v>
      </c>
      <c r="D16" s="150">
        <v>1.2</v>
      </c>
      <c r="E16" s="148" t="s">
        <v>290</v>
      </c>
      <c r="F16" s="150">
        <v>1.8</v>
      </c>
      <c r="G16" s="148" t="s">
        <v>290</v>
      </c>
      <c r="H16" s="148" t="s">
        <v>290</v>
      </c>
      <c r="I16" s="148" t="s">
        <v>290</v>
      </c>
      <c r="J16" s="148" t="s">
        <v>290</v>
      </c>
      <c r="K16" s="148" t="s">
        <v>290</v>
      </c>
      <c r="L16" s="150">
        <v>22.4</v>
      </c>
      <c r="M16" s="72">
        <v>14.1</v>
      </c>
      <c r="N16" s="2"/>
    </row>
    <row r="17" spans="1:14" ht="16.5">
      <c r="A17" s="18">
        <v>13</v>
      </c>
      <c r="B17" s="149">
        <v>23.6</v>
      </c>
      <c r="C17" s="148">
        <v>5.8</v>
      </c>
      <c r="D17" s="150">
        <v>0.9</v>
      </c>
      <c r="E17" s="150">
        <v>1.4</v>
      </c>
      <c r="F17" s="150">
        <v>1.6</v>
      </c>
      <c r="G17" s="148" t="s">
        <v>290</v>
      </c>
      <c r="H17" s="148" t="s">
        <v>290</v>
      </c>
      <c r="I17" s="148" t="s">
        <v>290</v>
      </c>
      <c r="J17" s="148" t="s">
        <v>290</v>
      </c>
      <c r="K17" s="148" t="s">
        <v>290</v>
      </c>
      <c r="L17" s="150">
        <v>23.8</v>
      </c>
      <c r="M17" s="72">
        <v>22.6</v>
      </c>
      <c r="N17" s="2"/>
    </row>
    <row r="18" spans="1:14" ht="16.5">
      <c r="A18" s="18">
        <v>14</v>
      </c>
      <c r="B18" s="149">
        <v>21.6</v>
      </c>
      <c r="C18" s="148">
        <v>5.8</v>
      </c>
      <c r="D18" s="150">
        <v>0.8</v>
      </c>
      <c r="E18" s="150">
        <v>3.2</v>
      </c>
      <c r="F18" s="150">
        <v>1.7</v>
      </c>
      <c r="G18" s="148" t="s">
        <v>290</v>
      </c>
      <c r="H18" s="148" t="s">
        <v>290</v>
      </c>
      <c r="I18" s="148" t="s">
        <v>290</v>
      </c>
      <c r="J18" s="148" t="s">
        <v>290</v>
      </c>
      <c r="K18" s="148" t="s">
        <v>290</v>
      </c>
      <c r="L18" s="150">
        <v>20.6</v>
      </c>
      <c r="M18" s="72">
        <v>25.2</v>
      </c>
      <c r="N18" s="2"/>
    </row>
    <row r="19" spans="1:14" ht="16.5">
      <c r="A19" s="18">
        <v>15</v>
      </c>
      <c r="B19" s="149">
        <v>20.8</v>
      </c>
      <c r="C19" s="148">
        <v>5.8</v>
      </c>
      <c r="D19" s="150">
        <v>0.7</v>
      </c>
      <c r="E19" s="150">
        <v>5.4</v>
      </c>
      <c r="F19" s="150">
        <v>1.3</v>
      </c>
      <c r="G19" s="148" t="s">
        <v>290</v>
      </c>
      <c r="H19" s="148" t="s">
        <v>290</v>
      </c>
      <c r="I19" s="148" t="s">
        <v>290</v>
      </c>
      <c r="J19" s="148" t="s">
        <v>290</v>
      </c>
      <c r="K19" s="148" t="s">
        <v>290</v>
      </c>
      <c r="L19" s="150">
        <v>19.7</v>
      </c>
      <c r="M19" s="72">
        <v>20.399999999999999</v>
      </c>
      <c r="N19" s="2"/>
    </row>
    <row r="20" spans="1:14" ht="16.5">
      <c r="A20" s="18">
        <v>16</v>
      </c>
      <c r="B20" s="149">
        <v>18.2</v>
      </c>
      <c r="C20" s="150">
        <v>5.6</v>
      </c>
      <c r="D20" s="150">
        <v>0.6</v>
      </c>
      <c r="E20" s="150">
        <v>18.8</v>
      </c>
      <c r="F20" s="150">
        <v>0.7</v>
      </c>
      <c r="G20" s="148" t="s">
        <v>290</v>
      </c>
      <c r="H20" s="148" t="s">
        <v>290</v>
      </c>
      <c r="I20" s="148" t="s">
        <v>290</v>
      </c>
      <c r="J20" s="148" t="s">
        <v>290</v>
      </c>
      <c r="K20" s="148" t="s">
        <v>290</v>
      </c>
      <c r="L20" s="150">
        <v>22.2</v>
      </c>
      <c r="M20" s="72">
        <v>15.4</v>
      </c>
      <c r="N20" s="2"/>
    </row>
    <row r="21" spans="1:14" ht="16.5">
      <c r="A21" s="18">
        <v>17</v>
      </c>
      <c r="B21" s="149">
        <v>15.8</v>
      </c>
      <c r="C21" s="150">
        <v>5.5</v>
      </c>
      <c r="D21" s="150">
        <v>0.5</v>
      </c>
      <c r="E21" s="150">
        <v>31.2</v>
      </c>
      <c r="F21" s="150">
        <v>0.3</v>
      </c>
      <c r="G21" s="148" t="s">
        <v>290</v>
      </c>
      <c r="H21" s="148" t="s">
        <v>290</v>
      </c>
      <c r="I21" s="148" t="s">
        <v>290</v>
      </c>
      <c r="J21" s="148" t="s">
        <v>290</v>
      </c>
      <c r="K21" s="148" t="s">
        <v>290</v>
      </c>
      <c r="L21" s="150">
        <v>22</v>
      </c>
      <c r="M21" s="72">
        <v>15.2</v>
      </c>
      <c r="N21" s="2"/>
    </row>
    <row r="22" spans="1:14" ht="16.5">
      <c r="A22" s="18">
        <v>18</v>
      </c>
      <c r="B22" s="149">
        <v>14.4</v>
      </c>
      <c r="C22" s="150">
        <v>5.3</v>
      </c>
      <c r="D22" s="150">
        <v>0.5</v>
      </c>
      <c r="E22" s="148">
        <v>98.8</v>
      </c>
      <c r="F22" s="150">
        <v>0.1</v>
      </c>
      <c r="G22" s="148" t="s">
        <v>290</v>
      </c>
      <c r="H22" s="148" t="s">
        <v>290</v>
      </c>
      <c r="I22" s="148" t="s">
        <v>290</v>
      </c>
      <c r="J22" s="148" t="s">
        <v>290</v>
      </c>
      <c r="K22" s="148" t="s">
        <v>290</v>
      </c>
      <c r="L22" s="150">
        <v>18.2</v>
      </c>
      <c r="M22" s="72">
        <v>21.4</v>
      </c>
      <c r="N22" s="2"/>
    </row>
    <row r="23" spans="1:14" ht="16.5">
      <c r="A23" s="18">
        <v>19</v>
      </c>
      <c r="B23" s="149">
        <v>13.2</v>
      </c>
      <c r="C23" s="150">
        <v>5.3</v>
      </c>
      <c r="D23" s="150">
        <v>0.4</v>
      </c>
      <c r="E23" s="150">
        <v>93.3</v>
      </c>
      <c r="F23" s="150">
        <v>0.2</v>
      </c>
      <c r="G23" s="148" t="s">
        <v>290</v>
      </c>
      <c r="H23" s="148" t="s">
        <v>290</v>
      </c>
      <c r="I23" s="148" t="s">
        <v>290</v>
      </c>
      <c r="J23" s="148" t="s">
        <v>290</v>
      </c>
      <c r="K23" s="148" t="s">
        <v>290</v>
      </c>
      <c r="L23" s="150">
        <v>15.6</v>
      </c>
      <c r="M23" s="72">
        <v>22.6</v>
      </c>
      <c r="N23" s="2"/>
    </row>
    <row r="24" spans="1:14" ht="16.5">
      <c r="A24" s="18">
        <v>20</v>
      </c>
      <c r="B24" s="149">
        <v>11</v>
      </c>
      <c r="C24" s="150">
        <v>5.3</v>
      </c>
      <c r="D24" s="150">
        <v>0.4</v>
      </c>
      <c r="E24" s="150">
        <v>67.2</v>
      </c>
      <c r="F24" s="150">
        <v>0.1</v>
      </c>
      <c r="G24" s="148" t="s">
        <v>290</v>
      </c>
      <c r="H24" s="148" t="s">
        <v>290</v>
      </c>
      <c r="I24" s="148" t="s">
        <v>290</v>
      </c>
      <c r="J24" s="148" t="s">
        <v>290</v>
      </c>
      <c r="K24" s="148" t="s">
        <v>290</v>
      </c>
      <c r="L24" s="150">
        <v>14.6</v>
      </c>
      <c r="M24" s="72">
        <v>21.4</v>
      </c>
      <c r="N24" s="2"/>
    </row>
    <row r="25" spans="1:14" ht="16.5">
      <c r="A25" s="18">
        <v>21</v>
      </c>
      <c r="B25" s="149">
        <v>10.4</v>
      </c>
      <c r="C25" s="150">
        <v>5.2</v>
      </c>
      <c r="D25" s="150">
        <v>0.2</v>
      </c>
      <c r="E25" s="150">
        <v>50.2</v>
      </c>
      <c r="F25" s="150">
        <v>0</v>
      </c>
      <c r="G25" s="148" t="s">
        <v>290</v>
      </c>
      <c r="H25" s="148" t="s">
        <v>290</v>
      </c>
      <c r="I25" s="148" t="s">
        <v>290</v>
      </c>
      <c r="J25" s="148" t="s">
        <v>290</v>
      </c>
      <c r="K25" s="148" t="s">
        <v>290</v>
      </c>
      <c r="L25" s="150">
        <v>15.6</v>
      </c>
      <c r="M25" s="72">
        <v>19.399999999999999</v>
      </c>
      <c r="N25" s="2"/>
    </row>
    <row r="26" spans="1:14" ht="16.5">
      <c r="A26" s="18">
        <v>22</v>
      </c>
      <c r="B26" s="149">
        <v>9.9</v>
      </c>
      <c r="C26" s="150">
        <v>4.9000000000000004</v>
      </c>
      <c r="D26" s="150">
        <v>0.1</v>
      </c>
      <c r="E26" s="150">
        <v>44.4</v>
      </c>
      <c r="F26" s="150">
        <v>0</v>
      </c>
      <c r="G26" s="148" t="s">
        <v>290</v>
      </c>
      <c r="H26" s="148" t="s">
        <v>290</v>
      </c>
      <c r="I26" s="148" t="s">
        <v>290</v>
      </c>
      <c r="J26" s="148" t="s">
        <v>290</v>
      </c>
      <c r="K26" s="148" t="s">
        <v>290</v>
      </c>
      <c r="L26" s="150">
        <v>20.2</v>
      </c>
      <c r="M26" s="72">
        <v>19.399999999999999</v>
      </c>
      <c r="N26" s="2"/>
    </row>
    <row r="27" spans="1:14" ht="16.5">
      <c r="A27" s="18">
        <v>23</v>
      </c>
      <c r="B27" s="149">
        <v>6.9</v>
      </c>
      <c r="C27" s="150">
        <v>4.5999999999999996</v>
      </c>
      <c r="D27" s="150">
        <v>0.1</v>
      </c>
      <c r="E27" s="150">
        <v>41.7</v>
      </c>
      <c r="F27" s="150">
        <v>0.1</v>
      </c>
      <c r="G27" s="148" t="s">
        <v>290</v>
      </c>
      <c r="H27" s="148" t="s">
        <v>290</v>
      </c>
      <c r="I27" s="148" t="s">
        <v>290</v>
      </c>
      <c r="J27" s="148" t="s">
        <v>290</v>
      </c>
      <c r="K27" s="148" t="s">
        <v>290</v>
      </c>
      <c r="L27" s="150">
        <v>22</v>
      </c>
      <c r="M27" s="72">
        <v>20.6</v>
      </c>
      <c r="N27" s="2"/>
    </row>
    <row r="28" spans="1:14" ht="16.5">
      <c r="A28" s="18">
        <v>24</v>
      </c>
      <c r="B28" s="149">
        <v>5.8</v>
      </c>
      <c r="C28" s="150">
        <v>4.4000000000000004</v>
      </c>
      <c r="D28" s="150">
        <v>0</v>
      </c>
      <c r="E28" s="150">
        <v>39</v>
      </c>
      <c r="F28" s="150">
        <v>0</v>
      </c>
      <c r="G28" s="148" t="s">
        <v>290</v>
      </c>
      <c r="H28" s="148" t="s">
        <v>290</v>
      </c>
      <c r="I28" s="148" t="s">
        <v>290</v>
      </c>
      <c r="J28" s="148" t="s">
        <v>290</v>
      </c>
      <c r="K28" s="148" t="s">
        <v>290</v>
      </c>
      <c r="L28" s="150">
        <v>21.4</v>
      </c>
      <c r="M28" s="72">
        <v>22.4</v>
      </c>
      <c r="N28" s="2"/>
    </row>
    <row r="29" spans="1:14" ht="16.5">
      <c r="A29" s="18">
        <v>25</v>
      </c>
      <c r="B29" s="149">
        <v>5.5</v>
      </c>
      <c r="C29" s="150">
        <v>4</v>
      </c>
      <c r="D29" s="150">
        <v>0</v>
      </c>
      <c r="E29" s="150">
        <v>36.299999999999997</v>
      </c>
      <c r="F29" s="150">
        <v>0</v>
      </c>
      <c r="G29" s="148" t="s">
        <v>290</v>
      </c>
      <c r="H29" s="148" t="s">
        <v>290</v>
      </c>
      <c r="I29" s="148" t="s">
        <v>290</v>
      </c>
      <c r="J29" s="148" t="s">
        <v>290</v>
      </c>
      <c r="K29" s="148" t="s">
        <v>290</v>
      </c>
      <c r="L29" s="150">
        <v>19.100000000000001</v>
      </c>
      <c r="M29" s="72">
        <v>23.2</v>
      </c>
      <c r="N29" s="2"/>
    </row>
    <row r="30" spans="1:14" ht="16.5">
      <c r="A30" s="18">
        <v>26</v>
      </c>
      <c r="B30" s="149">
        <v>5.2</v>
      </c>
      <c r="C30" s="150">
        <v>3.8</v>
      </c>
      <c r="D30" s="150">
        <v>0</v>
      </c>
      <c r="E30" s="150">
        <v>34.200000000000003</v>
      </c>
      <c r="F30" s="148" t="s">
        <v>290</v>
      </c>
      <c r="G30" s="148" t="s">
        <v>290</v>
      </c>
      <c r="H30" s="148" t="s">
        <v>290</v>
      </c>
      <c r="I30" s="148" t="s">
        <v>290</v>
      </c>
      <c r="J30" s="148" t="s">
        <v>290</v>
      </c>
      <c r="K30" s="148" t="s">
        <v>290</v>
      </c>
      <c r="L30" s="150">
        <v>15.6</v>
      </c>
      <c r="M30" s="72">
        <v>22.4</v>
      </c>
      <c r="N30" s="2"/>
    </row>
    <row r="31" spans="1:14" ht="16.5">
      <c r="A31" s="18">
        <v>27</v>
      </c>
      <c r="B31" s="149">
        <v>5.0999999999999996</v>
      </c>
      <c r="C31" s="150">
        <v>3.6</v>
      </c>
      <c r="D31" s="148" t="s">
        <v>290</v>
      </c>
      <c r="E31" s="150">
        <v>32.700000000000003</v>
      </c>
      <c r="F31" s="148" t="s">
        <v>290</v>
      </c>
      <c r="G31" s="148" t="s">
        <v>290</v>
      </c>
      <c r="H31" s="148" t="s">
        <v>290</v>
      </c>
      <c r="I31" s="148" t="s">
        <v>290</v>
      </c>
      <c r="J31" s="148" t="s">
        <v>290</v>
      </c>
      <c r="K31" s="148" t="s">
        <v>290</v>
      </c>
      <c r="L31" s="150">
        <v>14.1</v>
      </c>
      <c r="M31" s="72">
        <v>22.2</v>
      </c>
      <c r="N31" s="2"/>
    </row>
    <row r="32" spans="1:14" ht="16.5">
      <c r="A32" s="18">
        <v>28</v>
      </c>
      <c r="B32" s="149">
        <v>5.0999999999999996</v>
      </c>
      <c r="C32" s="148">
        <v>3.3</v>
      </c>
      <c r="D32" s="148" t="s">
        <v>290</v>
      </c>
      <c r="E32" s="150">
        <v>31.5</v>
      </c>
      <c r="F32" s="148" t="s">
        <v>290</v>
      </c>
      <c r="G32" s="148" t="s">
        <v>290</v>
      </c>
      <c r="H32" s="148" t="s">
        <v>290</v>
      </c>
      <c r="I32" s="148" t="s">
        <v>290</v>
      </c>
      <c r="J32" s="148" t="s">
        <v>290</v>
      </c>
      <c r="K32" s="148" t="s">
        <v>290</v>
      </c>
      <c r="L32" s="150">
        <v>14.9</v>
      </c>
      <c r="M32" s="72">
        <v>23.8</v>
      </c>
      <c r="N32" s="2"/>
    </row>
    <row r="33" spans="1:15" ht="16.5">
      <c r="A33" s="18">
        <v>29</v>
      </c>
      <c r="B33" s="149">
        <v>5.0999999999999996</v>
      </c>
      <c r="C33" s="148"/>
      <c r="D33" s="148" t="s">
        <v>290</v>
      </c>
      <c r="E33" s="150">
        <v>32.1</v>
      </c>
      <c r="F33" s="148" t="s">
        <v>290</v>
      </c>
      <c r="G33" s="148" t="s">
        <v>290</v>
      </c>
      <c r="H33" s="148" t="s">
        <v>290</v>
      </c>
      <c r="I33" s="148" t="s">
        <v>290</v>
      </c>
      <c r="J33" s="148" t="s">
        <v>290</v>
      </c>
      <c r="K33" s="148" t="s">
        <v>290</v>
      </c>
      <c r="L33" s="150">
        <v>15.8</v>
      </c>
      <c r="M33" s="72">
        <v>23.6</v>
      </c>
      <c r="N33" s="2"/>
    </row>
    <row r="34" spans="1:15" ht="16.5">
      <c r="A34" s="18">
        <v>30</v>
      </c>
      <c r="B34" s="149">
        <v>5.0999999999999996</v>
      </c>
      <c r="C34" s="150"/>
      <c r="D34" s="148" t="s">
        <v>290</v>
      </c>
      <c r="E34" s="150">
        <v>33.6</v>
      </c>
      <c r="F34" s="148" t="s">
        <v>290</v>
      </c>
      <c r="G34" s="148" t="s">
        <v>290</v>
      </c>
      <c r="H34" s="148" t="s">
        <v>290</v>
      </c>
      <c r="I34" s="148" t="s">
        <v>290</v>
      </c>
      <c r="J34" s="148" t="s">
        <v>290</v>
      </c>
      <c r="K34" s="148" t="s">
        <v>290</v>
      </c>
      <c r="L34" s="150">
        <v>14.5</v>
      </c>
      <c r="M34" s="72">
        <v>25.2</v>
      </c>
      <c r="N34" s="2"/>
    </row>
    <row r="35" spans="1:15" ht="16.5">
      <c r="A35" s="92">
        <v>31</v>
      </c>
      <c r="B35" s="153">
        <v>5</v>
      </c>
      <c r="C35" s="154"/>
      <c r="D35" s="148" t="s">
        <v>290</v>
      </c>
      <c r="E35" s="154"/>
      <c r="F35" s="148" t="s">
        <v>290</v>
      </c>
      <c r="G35" s="154"/>
      <c r="H35" s="148" t="s">
        <v>290</v>
      </c>
      <c r="I35" s="148" t="s">
        <v>290</v>
      </c>
      <c r="J35" s="154"/>
      <c r="K35" s="148" t="s">
        <v>290</v>
      </c>
      <c r="L35" s="154"/>
      <c r="M35" s="155">
        <v>26.7</v>
      </c>
      <c r="N35" s="2"/>
    </row>
    <row r="36" spans="1:15" ht="16.5">
      <c r="A36" s="51" t="s">
        <v>291</v>
      </c>
      <c r="B36" s="146">
        <f>SUM(B5:B14)/10</f>
        <v>47.300000000000004</v>
      </c>
      <c r="C36" s="147">
        <f>SUM(C5:C14)/10</f>
        <v>4.75</v>
      </c>
      <c r="D36" s="147">
        <f>SUM(D5:D14)/10</f>
        <v>2.66</v>
      </c>
      <c r="E36" s="147" t="s">
        <v>292</v>
      </c>
      <c r="F36" s="147">
        <f>SUM(F5:F14)/10</f>
        <v>14.240000000000004</v>
      </c>
      <c r="G36" s="147" t="s">
        <v>292</v>
      </c>
      <c r="H36" s="147" t="s">
        <v>292</v>
      </c>
      <c r="I36" s="147" t="s">
        <v>292</v>
      </c>
      <c r="J36" s="147" t="s">
        <v>292</v>
      </c>
      <c r="K36" s="147" t="s">
        <v>292</v>
      </c>
      <c r="L36" s="147">
        <f>SUM(L5:L14)/10</f>
        <v>11.37</v>
      </c>
      <c r="M36" s="156">
        <f>SUM(M5:M14)/10</f>
        <v>14.299999999999997</v>
      </c>
      <c r="N36" s="2"/>
    </row>
    <row r="37" spans="1:15" ht="16.5">
      <c r="A37" s="51" t="s">
        <v>293</v>
      </c>
      <c r="B37" s="149">
        <f>SUM(B15:B24)/10</f>
        <v>19.440000000000001</v>
      </c>
      <c r="C37" s="150">
        <f>SUM(C15:C24)/10</f>
        <v>5.4799999999999986</v>
      </c>
      <c r="D37" s="150">
        <f>SUM(D15:D24)/10</f>
        <v>0.74</v>
      </c>
      <c r="E37" s="150">
        <f>SUM(E15:E24)/10</f>
        <v>31.93</v>
      </c>
      <c r="F37" s="150">
        <f>SUM(F15:F24)/10</f>
        <v>0.97999999999999987</v>
      </c>
      <c r="G37" s="150" t="s">
        <v>292</v>
      </c>
      <c r="H37" s="150" t="s">
        <v>292</v>
      </c>
      <c r="I37" s="150" t="s">
        <v>292</v>
      </c>
      <c r="J37" s="150" t="s">
        <v>292</v>
      </c>
      <c r="K37" s="150" t="s">
        <v>292</v>
      </c>
      <c r="L37" s="150">
        <f>SUM(L15:L24)/10</f>
        <v>20.169999999999998</v>
      </c>
      <c r="M37" s="72">
        <f>SUM(M15:M24)/10</f>
        <v>19.259999999999998</v>
      </c>
      <c r="N37" s="2"/>
    </row>
    <row r="38" spans="1:15" ht="16.5">
      <c r="A38" s="51" t="s">
        <v>294</v>
      </c>
      <c r="B38" s="149">
        <f>SUM(B25:B35)/11</f>
        <v>6.2818181818181822</v>
      </c>
      <c r="C38" s="150">
        <f>SUM(C25:C35)/8</f>
        <v>4.2250000000000005</v>
      </c>
      <c r="D38" s="150">
        <f>SUM(D25:D35)/11</f>
        <v>3.6363636363636369E-2</v>
      </c>
      <c r="E38" s="150">
        <f>SUM(E25:E34)/10</f>
        <v>37.570000000000007</v>
      </c>
      <c r="F38" s="150">
        <f>SUM(F25:F35)/11</f>
        <v>9.0909090909090922E-3</v>
      </c>
      <c r="G38" s="150" t="s">
        <v>292</v>
      </c>
      <c r="H38" s="150" t="s">
        <v>292</v>
      </c>
      <c r="I38" s="150" t="s">
        <v>292</v>
      </c>
      <c r="J38" s="150" t="s">
        <v>292</v>
      </c>
      <c r="K38" s="150" t="s">
        <v>292</v>
      </c>
      <c r="L38" s="150">
        <f>SUM(L25:L35)/10</f>
        <v>17.32</v>
      </c>
      <c r="M38" s="72">
        <f>SUM(M25:M35)/11</f>
        <v>22.627272727272725</v>
      </c>
      <c r="N38" s="2"/>
    </row>
    <row r="39" spans="1:15" ht="16.5">
      <c r="A39" s="51" t="s">
        <v>295</v>
      </c>
      <c r="B39" s="149">
        <f>SUM(B5:B35)/31</f>
        <v>23.758064516129036</v>
      </c>
      <c r="C39" s="150">
        <f>SUM(C5:C35)/28</f>
        <v>4.8607142857142858</v>
      </c>
      <c r="D39" s="150">
        <f>SUM(D5:D35)/31</f>
        <v>1.1096774193548387</v>
      </c>
      <c r="E39" s="150">
        <f>SUM(E5:E34)/30</f>
        <v>23.166666666666671</v>
      </c>
      <c r="F39" s="150">
        <f>SUM(F5:F35)/31</f>
        <v>4.9129032258064518</v>
      </c>
      <c r="G39" s="150" t="s">
        <v>292</v>
      </c>
      <c r="H39" s="150" t="s">
        <v>292</v>
      </c>
      <c r="I39" s="150" t="s">
        <v>292</v>
      </c>
      <c r="J39" s="150" t="s">
        <v>292</v>
      </c>
      <c r="K39" s="150" t="s">
        <v>292</v>
      </c>
      <c r="L39" s="150">
        <f>SUM(L5:L35)/30</f>
        <v>16.286666666666669</v>
      </c>
      <c r="M39" s="72">
        <f>SUM(M5:M35)/31</f>
        <v>18.85483870967742</v>
      </c>
      <c r="N39" s="2"/>
      <c r="O39" s="157"/>
    </row>
    <row r="40" spans="1:15" ht="16.5">
      <c r="A40" s="51" t="s">
        <v>296</v>
      </c>
      <c r="B40" s="149">
        <v>65</v>
      </c>
      <c r="C40" s="150">
        <v>5.8</v>
      </c>
      <c r="D40" s="150">
        <v>3.4</v>
      </c>
      <c r="E40" s="158">
        <v>143</v>
      </c>
      <c r="F40" s="150">
        <v>33.9</v>
      </c>
      <c r="G40" s="150" t="s">
        <v>292</v>
      </c>
      <c r="H40" s="150" t="s">
        <v>292</v>
      </c>
      <c r="I40" s="150" t="s">
        <v>292</v>
      </c>
      <c r="J40" s="150" t="s">
        <v>292</v>
      </c>
      <c r="K40" s="150" t="s">
        <v>292</v>
      </c>
      <c r="L40" s="150">
        <v>22.6</v>
      </c>
      <c r="M40" s="72">
        <v>27</v>
      </c>
      <c r="N40" s="2"/>
    </row>
    <row r="41" spans="1:15" ht="16.5">
      <c r="A41" s="13" t="s">
        <v>297</v>
      </c>
      <c r="B41" s="159">
        <v>5</v>
      </c>
      <c r="C41" s="154">
        <v>3.1</v>
      </c>
      <c r="D41" s="154" t="s">
        <v>292</v>
      </c>
      <c r="E41" s="154" t="s">
        <v>292</v>
      </c>
      <c r="F41" s="154" t="s">
        <v>292</v>
      </c>
      <c r="G41" s="154" t="s">
        <v>292</v>
      </c>
      <c r="H41" s="160" t="s">
        <v>292</v>
      </c>
      <c r="I41" s="154" t="s">
        <v>292</v>
      </c>
      <c r="J41" s="154" t="s">
        <v>292</v>
      </c>
      <c r="K41" s="154" t="s">
        <v>292</v>
      </c>
      <c r="L41" s="154" t="s">
        <v>292</v>
      </c>
      <c r="M41" s="161">
        <v>10.5</v>
      </c>
      <c r="N41" s="2"/>
    </row>
    <row r="42" spans="1:15" ht="16.5">
      <c r="A42" s="9"/>
      <c r="B42" s="147"/>
      <c r="C42" s="147"/>
      <c r="D42" s="147"/>
      <c r="E42" s="147"/>
      <c r="F42" s="147"/>
      <c r="G42" s="147"/>
      <c r="H42" s="162"/>
      <c r="I42" s="147"/>
      <c r="J42" s="147"/>
      <c r="K42" s="147"/>
      <c r="L42" s="147"/>
      <c r="M42" s="147"/>
      <c r="N42" s="2"/>
    </row>
    <row r="43" spans="1:15" ht="16.5">
      <c r="A43" s="49"/>
      <c r="B43" s="150"/>
      <c r="C43" s="150"/>
      <c r="D43" s="150"/>
      <c r="E43" s="150"/>
      <c r="F43" s="150"/>
      <c r="G43" s="150"/>
      <c r="H43" s="158"/>
      <c r="I43" s="150"/>
      <c r="J43" s="150"/>
      <c r="K43" s="150"/>
      <c r="L43" s="150"/>
      <c r="M43" s="150"/>
      <c r="N43" s="2"/>
    </row>
    <row r="44" spans="1:15" ht="16.5">
      <c r="A44" s="49"/>
      <c r="B44" s="150"/>
      <c r="C44" s="150"/>
      <c r="D44" s="150"/>
      <c r="E44" s="150"/>
      <c r="F44" s="150"/>
      <c r="G44" s="158"/>
      <c r="H44" s="158"/>
      <c r="I44" s="150"/>
      <c r="J44" s="150"/>
      <c r="K44" s="150"/>
      <c r="L44" s="150"/>
      <c r="M44" s="150"/>
      <c r="N44" s="2"/>
    </row>
    <row r="45" spans="1:15" ht="16.5">
      <c r="A45" s="49" t="s">
        <v>298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2"/>
    </row>
    <row r="46" spans="1:15" ht="16.5">
      <c r="A46" s="1"/>
      <c r="B46" s="1"/>
      <c r="C46" s="1"/>
      <c r="D46" s="1"/>
      <c r="E46" s="400" t="s">
        <v>299</v>
      </c>
      <c r="F46" s="400"/>
      <c r="G46" s="400"/>
      <c r="H46" s="400"/>
      <c r="I46" s="400"/>
      <c r="J46" s="400"/>
      <c r="K46" s="1"/>
      <c r="L46" s="1"/>
      <c r="M46" s="14"/>
      <c r="N46" s="2"/>
    </row>
    <row r="47" spans="1:15" ht="16.5">
      <c r="A47" s="20" t="s">
        <v>164</v>
      </c>
      <c r="B47" s="3"/>
      <c r="C47" s="4"/>
      <c r="D47" s="4"/>
      <c r="E47" s="4"/>
      <c r="F47" s="144" t="s">
        <v>289</v>
      </c>
      <c r="G47" s="144"/>
      <c r="H47" s="144"/>
      <c r="I47" s="144"/>
      <c r="J47" s="4"/>
      <c r="K47" s="4"/>
      <c r="L47" s="4"/>
      <c r="M47" s="22"/>
      <c r="N47" s="2"/>
    </row>
    <row r="48" spans="1:15" ht="16.5">
      <c r="A48" s="145"/>
      <c r="B48" s="23">
        <v>1</v>
      </c>
      <c r="C48" s="6">
        <v>2</v>
      </c>
      <c r="D48" s="6">
        <v>3</v>
      </c>
      <c r="E48" s="6">
        <v>4</v>
      </c>
      <c r="F48" s="6">
        <v>5</v>
      </c>
      <c r="G48" s="6">
        <v>6</v>
      </c>
      <c r="H48" s="6">
        <v>7</v>
      </c>
      <c r="I48" s="6">
        <v>8</v>
      </c>
      <c r="J48" s="6">
        <v>9</v>
      </c>
      <c r="K48" s="6">
        <v>10</v>
      </c>
      <c r="L48" s="6">
        <v>11</v>
      </c>
      <c r="M48" s="6">
        <v>12</v>
      </c>
      <c r="N48" s="2"/>
    </row>
    <row r="49" spans="1:14" ht="16.5">
      <c r="A49" s="38">
        <v>1</v>
      </c>
      <c r="B49" s="164">
        <v>128</v>
      </c>
      <c r="C49" s="147">
        <v>33.9</v>
      </c>
      <c r="D49" s="165">
        <v>26.3</v>
      </c>
      <c r="E49" s="165">
        <v>16.2</v>
      </c>
      <c r="F49" s="166">
        <v>140</v>
      </c>
      <c r="G49" s="147">
        <v>27.1</v>
      </c>
      <c r="H49" s="147">
        <v>18</v>
      </c>
      <c r="I49" s="165">
        <v>0</v>
      </c>
      <c r="J49" s="147">
        <v>37.5</v>
      </c>
      <c r="K49" s="147">
        <v>24.5</v>
      </c>
      <c r="L49" s="162">
        <v>101</v>
      </c>
      <c r="M49" s="156">
        <v>68.8</v>
      </c>
      <c r="N49" s="2"/>
    </row>
    <row r="50" spans="1:14" ht="16.5">
      <c r="A50" s="18">
        <v>2</v>
      </c>
      <c r="B50" s="167">
        <v>148</v>
      </c>
      <c r="C50" s="150">
        <v>39.700000000000003</v>
      </c>
      <c r="D50" s="150">
        <v>25.4</v>
      </c>
      <c r="E50" s="150">
        <v>17</v>
      </c>
      <c r="F50" s="158">
        <v>135</v>
      </c>
      <c r="G50" s="150">
        <v>32.1</v>
      </c>
      <c r="H50" s="150">
        <v>16.3</v>
      </c>
      <c r="I50" s="148">
        <v>0</v>
      </c>
      <c r="J50" s="150">
        <v>43.5</v>
      </c>
      <c r="K50" s="150">
        <v>24.5</v>
      </c>
      <c r="L50" s="158">
        <v>101</v>
      </c>
      <c r="M50" s="72">
        <v>68</v>
      </c>
      <c r="N50" s="2"/>
    </row>
    <row r="51" spans="1:14" ht="16.5">
      <c r="A51" s="18">
        <v>3</v>
      </c>
      <c r="B51" s="167">
        <v>166</v>
      </c>
      <c r="C51" s="150">
        <v>40.700000000000003</v>
      </c>
      <c r="D51" s="150">
        <v>24.8</v>
      </c>
      <c r="E51" s="150">
        <v>17.2</v>
      </c>
      <c r="F51" s="158">
        <v>117</v>
      </c>
      <c r="G51" s="150">
        <v>31.6</v>
      </c>
      <c r="H51" s="150">
        <v>16</v>
      </c>
      <c r="I51" s="148">
        <v>0</v>
      </c>
      <c r="J51" s="148">
        <v>44.5</v>
      </c>
      <c r="K51" s="150">
        <v>20.399999999999999</v>
      </c>
      <c r="L51" s="158">
        <v>102</v>
      </c>
      <c r="M51" s="72">
        <v>67.2</v>
      </c>
      <c r="N51" s="2"/>
    </row>
    <row r="52" spans="1:14" ht="16.5">
      <c r="A52" s="18">
        <v>4</v>
      </c>
      <c r="B52" s="168">
        <v>179</v>
      </c>
      <c r="C52" s="150">
        <v>42.2</v>
      </c>
      <c r="D52" s="150">
        <v>23.6</v>
      </c>
      <c r="E52" s="150">
        <v>17.600000000000001</v>
      </c>
      <c r="F52" s="158">
        <v>109</v>
      </c>
      <c r="G52" s="150">
        <v>28.1</v>
      </c>
      <c r="H52" s="150">
        <v>12.5</v>
      </c>
      <c r="I52" s="148">
        <v>0</v>
      </c>
      <c r="J52" s="150">
        <v>42</v>
      </c>
      <c r="K52" s="150">
        <v>20.399999999999999</v>
      </c>
      <c r="L52" s="169">
        <v>125</v>
      </c>
      <c r="M52" s="72">
        <v>67.5</v>
      </c>
      <c r="N52" s="2"/>
    </row>
    <row r="53" spans="1:14" ht="16.5">
      <c r="A53" s="18">
        <v>5</v>
      </c>
      <c r="B53" s="167">
        <v>154</v>
      </c>
      <c r="C53" s="150">
        <v>43.3</v>
      </c>
      <c r="D53" s="150">
        <v>22.2</v>
      </c>
      <c r="E53" s="150">
        <v>18.2</v>
      </c>
      <c r="F53" s="158">
        <v>100</v>
      </c>
      <c r="G53" s="150">
        <v>26.6</v>
      </c>
      <c r="H53" s="150">
        <v>12.5</v>
      </c>
      <c r="I53" s="148">
        <v>0</v>
      </c>
      <c r="J53" s="150">
        <v>39.799999999999997</v>
      </c>
      <c r="K53" s="150">
        <v>20.399999999999999</v>
      </c>
      <c r="L53" s="169">
        <v>132</v>
      </c>
      <c r="M53" s="72">
        <v>67.5</v>
      </c>
      <c r="N53" s="2"/>
    </row>
    <row r="54" spans="1:14" ht="16.5">
      <c r="A54" s="18">
        <v>6</v>
      </c>
      <c r="B54" s="167">
        <v>160</v>
      </c>
      <c r="C54" s="150">
        <v>44.7</v>
      </c>
      <c r="D54" s="150">
        <v>21.3</v>
      </c>
      <c r="E54" s="150">
        <v>18.3</v>
      </c>
      <c r="F54" s="150">
        <v>97.1</v>
      </c>
      <c r="G54" s="150">
        <v>24</v>
      </c>
      <c r="H54" s="150">
        <v>15.5</v>
      </c>
      <c r="I54" s="148">
        <v>0</v>
      </c>
      <c r="J54" s="150">
        <v>36.700000000000003</v>
      </c>
      <c r="K54" s="150">
        <v>20.399999999999999</v>
      </c>
      <c r="L54" s="158">
        <v>113</v>
      </c>
      <c r="M54" s="72">
        <v>68.2</v>
      </c>
      <c r="N54" s="2"/>
    </row>
    <row r="55" spans="1:14" ht="16.5">
      <c r="A55" s="18">
        <v>7</v>
      </c>
      <c r="B55" s="167">
        <v>150</v>
      </c>
      <c r="C55" s="150">
        <v>45.7</v>
      </c>
      <c r="D55" s="150">
        <v>20</v>
      </c>
      <c r="E55" s="150">
        <v>18.600000000000001</v>
      </c>
      <c r="F55" s="150">
        <v>93.5</v>
      </c>
      <c r="G55" s="150">
        <v>22.1</v>
      </c>
      <c r="H55" s="150">
        <v>15.5</v>
      </c>
      <c r="I55" s="148">
        <v>0</v>
      </c>
      <c r="J55" s="150">
        <v>36.1</v>
      </c>
      <c r="K55" s="150">
        <v>20.399999999999999</v>
      </c>
      <c r="L55" s="158">
        <v>100</v>
      </c>
      <c r="M55" s="72">
        <v>68.2</v>
      </c>
      <c r="N55" s="2"/>
    </row>
    <row r="56" spans="1:14" ht="16.5">
      <c r="A56" s="18">
        <v>8</v>
      </c>
      <c r="B56" s="167">
        <v>147</v>
      </c>
      <c r="C56" s="150">
        <v>46</v>
      </c>
      <c r="D56" s="150">
        <v>18.3</v>
      </c>
      <c r="E56" s="150">
        <v>18.8</v>
      </c>
      <c r="F56" s="150">
        <v>92</v>
      </c>
      <c r="G56" s="150">
        <v>23.1</v>
      </c>
      <c r="H56" s="150">
        <v>12.5</v>
      </c>
      <c r="I56" s="148">
        <v>0</v>
      </c>
      <c r="J56" s="150">
        <v>35.299999999999997</v>
      </c>
      <c r="K56" s="150">
        <v>20.399999999999999</v>
      </c>
      <c r="L56" s="150">
        <v>95</v>
      </c>
      <c r="M56" s="72">
        <v>68</v>
      </c>
      <c r="N56" s="2"/>
    </row>
    <row r="57" spans="1:14" ht="16.5">
      <c r="A57" s="18">
        <v>9</v>
      </c>
      <c r="B57" s="167">
        <v>134</v>
      </c>
      <c r="C57" s="150">
        <v>46.2</v>
      </c>
      <c r="D57" s="150">
        <v>17.2</v>
      </c>
      <c r="E57" s="150">
        <v>18.899999999999999</v>
      </c>
      <c r="F57" s="150">
        <v>93</v>
      </c>
      <c r="G57" s="150">
        <v>20.8</v>
      </c>
      <c r="H57" s="150">
        <v>12</v>
      </c>
      <c r="I57" s="148">
        <v>0</v>
      </c>
      <c r="J57" s="150">
        <v>33.700000000000003</v>
      </c>
      <c r="K57" s="150">
        <v>20.399999999999999</v>
      </c>
      <c r="L57" s="150">
        <v>93.2</v>
      </c>
      <c r="M57" s="151">
        <v>67</v>
      </c>
      <c r="N57" s="2"/>
    </row>
    <row r="58" spans="1:14" ht="16.5">
      <c r="A58" s="18">
        <v>10</v>
      </c>
      <c r="B58" s="167">
        <v>123</v>
      </c>
      <c r="C58" s="150">
        <v>46.7</v>
      </c>
      <c r="D58" s="150">
        <v>16</v>
      </c>
      <c r="E58" s="150">
        <v>19.2</v>
      </c>
      <c r="F58" s="150">
        <v>95.1</v>
      </c>
      <c r="G58" s="150">
        <v>20.8</v>
      </c>
      <c r="H58" s="150">
        <v>11.4</v>
      </c>
      <c r="I58" s="148">
        <v>0</v>
      </c>
      <c r="J58" s="150">
        <v>33.700000000000003</v>
      </c>
      <c r="K58" s="150">
        <v>20.399999999999999</v>
      </c>
      <c r="L58" s="150">
        <v>93.2</v>
      </c>
      <c r="M58" s="72">
        <v>67.2</v>
      </c>
      <c r="N58" s="2"/>
    </row>
    <row r="59" spans="1:14" ht="16.5">
      <c r="A59" s="18">
        <v>11</v>
      </c>
      <c r="B59" s="167">
        <v>120</v>
      </c>
      <c r="C59" s="150">
        <v>48.2</v>
      </c>
      <c r="D59" s="150">
        <v>15.1</v>
      </c>
      <c r="E59" s="150">
        <v>19.5</v>
      </c>
      <c r="F59" s="150">
        <v>94.2</v>
      </c>
      <c r="G59" s="148">
        <v>37.200000000000003</v>
      </c>
      <c r="H59" s="150">
        <v>11.4</v>
      </c>
      <c r="I59" s="150">
        <v>25.4</v>
      </c>
      <c r="J59" s="150">
        <v>33.299999999999997</v>
      </c>
      <c r="K59" s="150">
        <v>20.399999999999999</v>
      </c>
      <c r="L59" s="150">
        <v>90.8</v>
      </c>
      <c r="M59" s="72">
        <v>67.7</v>
      </c>
      <c r="N59" s="2"/>
    </row>
    <row r="60" spans="1:14" ht="16.5">
      <c r="A60" s="18">
        <v>12</v>
      </c>
      <c r="B60" s="167">
        <v>112</v>
      </c>
      <c r="C60" s="148">
        <v>49.1</v>
      </c>
      <c r="D60" s="150">
        <v>14</v>
      </c>
      <c r="E60" s="150">
        <v>20.7</v>
      </c>
      <c r="F60" s="150">
        <v>73</v>
      </c>
      <c r="G60" s="150">
        <v>34</v>
      </c>
      <c r="H60" s="150">
        <v>11.4</v>
      </c>
      <c r="I60" s="148">
        <v>53.3</v>
      </c>
      <c r="J60" s="150">
        <v>33</v>
      </c>
      <c r="K60" s="150">
        <v>20.399999999999999</v>
      </c>
      <c r="L60" s="150">
        <v>84.3</v>
      </c>
      <c r="M60" s="72">
        <v>69.5</v>
      </c>
      <c r="N60" s="2"/>
    </row>
    <row r="61" spans="1:14" ht="16.5">
      <c r="A61" s="18">
        <v>13</v>
      </c>
      <c r="B61" s="149">
        <v>90</v>
      </c>
      <c r="C61" s="150">
        <v>49</v>
      </c>
      <c r="D61" s="150">
        <v>12.2</v>
      </c>
      <c r="E61" s="150">
        <v>32.9</v>
      </c>
      <c r="F61" s="150">
        <v>58.9</v>
      </c>
      <c r="G61" s="150">
        <v>33</v>
      </c>
      <c r="H61" s="150">
        <v>10.6</v>
      </c>
      <c r="I61" s="150">
        <v>50.4</v>
      </c>
      <c r="J61" s="150">
        <v>33</v>
      </c>
      <c r="K61" s="150">
        <v>20.399999999999999</v>
      </c>
      <c r="L61" s="150">
        <v>82</v>
      </c>
      <c r="M61" s="72">
        <v>75</v>
      </c>
      <c r="N61" s="2"/>
    </row>
    <row r="62" spans="1:14" ht="16.5">
      <c r="A62" s="18">
        <v>14</v>
      </c>
      <c r="B62" s="149">
        <v>87.2</v>
      </c>
      <c r="C62" s="150">
        <v>46.9</v>
      </c>
      <c r="D62" s="150">
        <v>10.7</v>
      </c>
      <c r="E62" s="150">
        <v>66.900000000000006</v>
      </c>
      <c r="F62" s="150">
        <v>62.2</v>
      </c>
      <c r="G62" s="150">
        <v>32.5</v>
      </c>
      <c r="H62" s="150">
        <v>10.199999999999999</v>
      </c>
      <c r="I62" s="150">
        <v>47.5</v>
      </c>
      <c r="J62" s="150">
        <v>33</v>
      </c>
      <c r="K62" s="150">
        <v>20.399999999999999</v>
      </c>
      <c r="L62" s="150">
        <v>77.8</v>
      </c>
      <c r="M62" s="72">
        <v>73.3</v>
      </c>
      <c r="N62" s="2"/>
    </row>
    <row r="63" spans="1:14" ht="16.5">
      <c r="A63" s="18">
        <v>15</v>
      </c>
      <c r="B63" s="149">
        <v>82.9</v>
      </c>
      <c r="C63" s="150">
        <v>46.7</v>
      </c>
      <c r="D63" s="150">
        <v>8.9</v>
      </c>
      <c r="E63" s="158">
        <v>164</v>
      </c>
      <c r="F63" s="150">
        <v>45.2</v>
      </c>
      <c r="G63" s="150">
        <v>32.4</v>
      </c>
      <c r="H63" s="150">
        <v>9.1999999999999993</v>
      </c>
      <c r="I63" s="150">
        <v>47.1</v>
      </c>
      <c r="J63" s="150">
        <v>32.4</v>
      </c>
      <c r="K63" s="150">
        <v>20.399999999999999</v>
      </c>
      <c r="L63" s="150">
        <v>74.7</v>
      </c>
      <c r="M63" s="72">
        <v>67</v>
      </c>
      <c r="N63" s="2"/>
    </row>
    <row r="64" spans="1:14" ht="16.5">
      <c r="A64" s="18">
        <v>16</v>
      </c>
      <c r="B64" s="149">
        <v>75</v>
      </c>
      <c r="C64" s="150">
        <v>46.6</v>
      </c>
      <c r="D64" s="150">
        <v>8.8000000000000007</v>
      </c>
      <c r="E64" s="158">
        <v>256</v>
      </c>
      <c r="F64" s="150">
        <v>36.200000000000003</v>
      </c>
      <c r="G64" s="150">
        <v>32.4</v>
      </c>
      <c r="H64" s="148">
        <v>0</v>
      </c>
      <c r="I64" s="150">
        <v>44.4</v>
      </c>
      <c r="J64" s="150">
        <v>31.6</v>
      </c>
      <c r="K64" s="150">
        <v>20.399999999999999</v>
      </c>
      <c r="L64" s="150">
        <v>81</v>
      </c>
      <c r="M64" s="72">
        <v>67.8</v>
      </c>
      <c r="N64" s="2"/>
    </row>
    <row r="65" spans="1:14" ht="16.5">
      <c r="A65" s="18">
        <v>17</v>
      </c>
      <c r="B65" s="149">
        <v>67.8</v>
      </c>
      <c r="C65" s="150">
        <v>46.4</v>
      </c>
      <c r="D65" s="150">
        <v>8.8000000000000007</v>
      </c>
      <c r="E65" s="158">
        <v>320</v>
      </c>
      <c r="F65" s="150">
        <v>33</v>
      </c>
      <c r="G65" s="150">
        <v>30</v>
      </c>
      <c r="H65" s="148">
        <v>0</v>
      </c>
      <c r="I65" s="150">
        <v>41</v>
      </c>
      <c r="J65" s="150">
        <v>31</v>
      </c>
      <c r="K65" s="150">
        <v>21.8</v>
      </c>
      <c r="L65" s="150">
        <v>81.5</v>
      </c>
      <c r="M65" s="72">
        <v>70.2</v>
      </c>
      <c r="N65" s="2"/>
    </row>
    <row r="66" spans="1:14" ht="16.5">
      <c r="A66" s="18">
        <v>18</v>
      </c>
      <c r="B66" s="149">
        <v>59.7</v>
      </c>
      <c r="C66" s="150">
        <v>46.2</v>
      </c>
      <c r="D66" s="148">
        <v>8.6999999999999993</v>
      </c>
      <c r="E66" s="169">
        <v>569</v>
      </c>
      <c r="F66" s="150">
        <v>29.4</v>
      </c>
      <c r="G66" s="150">
        <v>25</v>
      </c>
      <c r="H66" s="150">
        <v>9.1999999999999993</v>
      </c>
      <c r="I66" s="150">
        <v>38.9</v>
      </c>
      <c r="J66" s="150">
        <v>29</v>
      </c>
      <c r="K66" s="150">
        <v>23.1</v>
      </c>
      <c r="L66" s="150">
        <v>75.099999999999994</v>
      </c>
      <c r="M66" s="72">
        <v>77.5</v>
      </c>
      <c r="N66" s="2"/>
    </row>
    <row r="67" spans="1:14" ht="16.5">
      <c r="A67" s="18">
        <v>19</v>
      </c>
      <c r="B67" s="149">
        <v>58</v>
      </c>
      <c r="C67" s="150">
        <v>46.2</v>
      </c>
      <c r="D67" s="150">
        <v>8.9</v>
      </c>
      <c r="E67" s="158">
        <v>425</v>
      </c>
      <c r="F67" s="150">
        <v>51.2</v>
      </c>
      <c r="G67" s="150">
        <v>22</v>
      </c>
      <c r="H67" s="148">
        <v>58.6</v>
      </c>
      <c r="I67" s="150">
        <v>36.4</v>
      </c>
      <c r="J67" s="150">
        <v>30</v>
      </c>
      <c r="K67" s="150">
        <v>24.5</v>
      </c>
      <c r="L67" s="150">
        <v>74.900000000000006</v>
      </c>
      <c r="M67" s="72">
        <v>90.2</v>
      </c>
      <c r="N67" s="2"/>
    </row>
    <row r="68" spans="1:14" ht="16.5">
      <c r="A68" s="18">
        <v>20</v>
      </c>
      <c r="B68" s="149">
        <v>55.8</v>
      </c>
      <c r="C68" s="150">
        <v>46.2</v>
      </c>
      <c r="D68" s="150">
        <v>8.9</v>
      </c>
      <c r="E68" s="158">
        <v>283</v>
      </c>
      <c r="F68" s="150">
        <v>46.8</v>
      </c>
      <c r="G68" s="150">
        <v>19.5</v>
      </c>
      <c r="H68" s="150">
        <v>50.4</v>
      </c>
      <c r="I68" s="150">
        <v>37.700000000000003</v>
      </c>
      <c r="J68" s="150">
        <v>30</v>
      </c>
      <c r="K68" s="150">
        <v>20.399999999999999</v>
      </c>
      <c r="L68" s="150">
        <v>71</v>
      </c>
      <c r="M68" s="72">
        <v>95</v>
      </c>
      <c r="N68" s="2"/>
    </row>
    <row r="69" spans="1:14" ht="16.5">
      <c r="A69" s="18">
        <v>21</v>
      </c>
      <c r="B69" s="149">
        <v>53.6</v>
      </c>
      <c r="C69" s="150">
        <v>45.9</v>
      </c>
      <c r="D69" s="150">
        <v>9.1</v>
      </c>
      <c r="E69" s="158">
        <v>272</v>
      </c>
      <c r="F69" s="150">
        <v>35</v>
      </c>
      <c r="G69" s="148">
        <v>18</v>
      </c>
      <c r="H69" s="150">
        <v>39.5</v>
      </c>
      <c r="I69" s="150">
        <v>38.9</v>
      </c>
      <c r="J69" s="150">
        <v>27.5</v>
      </c>
      <c r="K69" s="150">
        <v>20</v>
      </c>
      <c r="L69" s="150">
        <v>78</v>
      </c>
      <c r="M69" s="72">
        <v>98.8</v>
      </c>
      <c r="N69" s="2"/>
    </row>
    <row r="70" spans="1:14" ht="16.5">
      <c r="A70" s="18">
        <v>22</v>
      </c>
      <c r="B70" s="149">
        <v>45.9</v>
      </c>
      <c r="C70" s="150">
        <v>41.2</v>
      </c>
      <c r="D70" s="150">
        <v>9.4</v>
      </c>
      <c r="E70" s="158">
        <v>253</v>
      </c>
      <c r="F70" s="150">
        <v>33.799999999999997</v>
      </c>
      <c r="G70" s="148">
        <v>18</v>
      </c>
      <c r="H70" s="150">
        <v>37.9</v>
      </c>
      <c r="I70" s="150">
        <v>40</v>
      </c>
      <c r="J70" s="150">
        <v>25.5</v>
      </c>
      <c r="K70" s="150">
        <v>20</v>
      </c>
      <c r="L70" s="150">
        <v>81.5</v>
      </c>
      <c r="M70" s="151">
        <v>99.8</v>
      </c>
      <c r="N70" s="2"/>
    </row>
    <row r="71" spans="1:14" ht="16.5">
      <c r="A71" s="18">
        <v>23</v>
      </c>
      <c r="B71" s="149">
        <v>38.200000000000003</v>
      </c>
      <c r="C71" s="150">
        <v>36.9</v>
      </c>
      <c r="D71" s="150">
        <v>9.6</v>
      </c>
      <c r="E71" s="158">
        <v>203</v>
      </c>
      <c r="F71" s="150">
        <v>39.1</v>
      </c>
      <c r="G71" s="148">
        <v>18</v>
      </c>
      <c r="H71" s="150">
        <v>41.9</v>
      </c>
      <c r="I71" s="150">
        <v>40</v>
      </c>
      <c r="J71" s="150">
        <v>27.5</v>
      </c>
      <c r="K71" s="150">
        <v>17.8</v>
      </c>
      <c r="L71" s="150">
        <v>85.1</v>
      </c>
      <c r="M71" s="151">
        <v>99.8</v>
      </c>
      <c r="N71" s="2"/>
    </row>
    <row r="72" spans="1:14" ht="16.5">
      <c r="A72" s="18">
        <v>24</v>
      </c>
      <c r="B72" s="149">
        <v>35.5</v>
      </c>
      <c r="C72" s="150">
        <v>31.5</v>
      </c>
      <c r="D72" s="150">
        <v>9.8000000000000007</v>
      </c>
      <c r="E72" s="158">
        <v>180</v>
      </c>
      <c r="F72" s="150">
        <v>35</v>
      </c>
      <c r="G72" s="148">
        <v>18</v>
      </c>
      <c r="H72" s="150">
        <v>37.5</v>
      </c>
      <c r="I72" s="150">
        <v>38.9</v>
      </c>
      <c r="J72" s="150">
        <v>29.3</v>
      </c>
      <c r="K72" s="150">
        <v>15</v>
      </c>
      <c r="L72" s="150">
        <v>86.7</v>
      </c>
      <c r="M72" s="72">
        <v>98.8</v>
      </c>
      <c r="N72" s="2"/>
    </row>
    <row r="73" spans="1:14" ht="16.5">
      <c r="A73" s="18">
        <v>25</v>
      </c>
      <c r="B73" s="149">
        <v>32.200000000000003</v>
      </c>
      <c r="C73" s="150">
        <v>30.4</v>
      </c>
      <c r="D73" s="150">
        <v>10.3</v>
      </c>
      <c r="E73" s="158">
        <v>184</v>
      </c>
      <c r="F73" s="150">
        <v>28</v>
      </c>
      <c r="G73" s="150">
        <v>18.3</v>
      </c>
      <c r="H73" s="150">
        <v>29.4</v>
      </c>
      <c r="I73" s="150">
        <v>37.700000000000003</v>
      </c>
      <c r="J73" s="150">
        <v>28.5</v>
      </c>
      <c r="K73" s="148">
        <v>12.3</v>
      </c>
      <c r="L73" s="150">
        <v>85.1</v>
      </c>
      <c r="M73" s="72">
        <v>94</v>
      </c>
      <c r="N73" s="2"/>
    </row>
    <row r="74" spans="1:14" ht="16.5">
      <c r="A74" s="18">
        <v>26</v>
      </c>
      <c r="B74" s="149">
        <v>29.1</v>
      </c>
      <c r="C74" s="150">
        <v>29.2</v>
      </c>
      <c r="D74" s="150">
        <v>11.4</v>
      </c>
      <c r="E74" s="158">
        <v>180</v>
      </c>
      <c r="F74" s="150">
        <v>21.8</v>
      </c>
      <c r="G74" s="150">
        <v>18.600000000000001</v>
      </c>
      <c r="H74" s="150">
        <v>20.6</v>
      </c>
      <c r="I74" s="150">
        <v>34.4</v>
      </c>
      <c r="J74" s="150">
        <v>27.9</v>
      </c>
      <c r="K74" s="150">
        <v>15.7</v>
      </c>
      <c r="L74" s="150">
        <v>75</v>
      </c>
      <c r="M74" s="72">
        <v>92.5</v>
      </c>
      <c r="N74" s="2"/>
    </row>
    <row r="75" spans="1:14" ht="16.5">
      <c r="A75" s="18">
        <v>27</v>
      </c>
      <c r="B75" s="152">
        <v>27</v>
      </c>
      <c r="C75" s="150">
        <v>28</v>
      </c>
      <c r="D75" s="150">
        <v>11.8</v>
      </c>
      <c r="E75" s="158">
        <v>169</v>
      </c>
      <c r="F75" s="150">
        <v>20</v>
      </c>
      <c r="G75" s="150">
        <v>19</v>
      </c>
      <c r="H75" s="150">
        <v>20.6</v>
      </c>
      <c r="I75" s="150">
        <v>33.700000000000003</v>
      </c>
      <c r="J75" s="150">
        <v>27.4</v>
      </c>
      <c r="K75" s="150">
        <v>19.5</v>
      </c>
      <c r="L75" s="148">
        <v>68</v>
      </c>
      <c r="M75" s="72">
        <v>92.5</v>
      </c>
      <c r="N75" s="2"/>
    </row>
    <row r="76" spans="1:14" ht="16.5">
      <c r="A76" s="18">
        <v>28</v>
      </c>
      <c r="B76" s="152">
        <v>26.3</v>
      </c>
      <c r="C76" s="148">
        <v>26.7</v>
      </c>
      <c r="D76" s="150">
        <v>13</v>
      </c>
      <c r="E76" s="158">
        <v>154</v>
      </c>
      <c r="F76" s="150">
        <v>16</v>
      </c>
      <c r="G76" s="150">
        <v>19</v>
      </c>
      <c r="H76" s="150">
        <v>10</v>
      </c>
      <c r="I76" s="150">
        <v>32.5</v>
      </c>
      <c r="J76" s="148">
        <v>25.5</v>
      </c>
      <c r="K76" s="150">
        <v>20</v>
      </c>
      <c r="L76" s="150">
        <v>72.2</v>
      </c>
      <c r="M76" s="72">
        <v>94</v>
      </c>
      <c r="N76" s="2"/>
    </row>
    <row r="77" spans="1:14" ht="16.5">
      <c r="A77" s="18">
        <v>29</v>
      </c>
      <c r="B77" s="152">
        <v>26.3</v>
      </c>
      <c r="C77" s="148"/>
      <c r="D77" s="150">
        <v>13.5</v>
      </c>
      <c r="E77" s="158">
        <v>145</v>
      </c>
      <c r="F77" s="148">
        <v>14.5</v>
      </c>
      <c r="G77" s="150">
        <v>18.8</v>
      </c>
      <c r="H77" s="150">
        <v>5.3</v>
      </c>
      <c r="I77" s="150">
        <v>31</v>
      </c>
      <c r="J77" s="148">
        <v>25.5</v>
      </c>
      <c r="K77" s="150">
        <v>62.5</v>
      </c>
      <c r="L77" s="150">
        <v>73.5</v>
      </c>
      <c r="M77" s="72">
        <v>95</v>
      </c>
      <c r="N77" s="2"/>
    </row>
    <row r="78" spans="1:14" ht="16.5">
      <c r="A78" s="18">
        <v>30</v>
      </c>
      <c r="B78" s="152">
        <v>26.3</v>
      </c>
      <c r="C78" s="150"/>
      <c r="D78" s="150">
        <v>15.2</v>
      </c>
      <c r="E78" s="158">
        <v>141</v>
      </c>
      <c r="F78" s="150">
        <v>19</v>
      </c>
      <c r="G78" s="150">
        <v>20.8</v>
      </c>
      <c r="H78" s="150">
        <v>0.9</v>
      </c>
      <c r="I78" s="150">
        <v>29</v>
      </c>
      <c r="J78" s="148">
        <v>25.5</v>
      </c>
      <c r="K78" s="158">
        <v>100</v>
      </c>
      <c r="L78" s="150">
        <v>72.2</v>
      </c>
      <c r="M78" s="72">
        <v>96</v>
      </c>
      <c r="N78" s="2"/>
    </row>
    <row r="79" spans="1:14" ht="16.5">
      <c r="A79" s="92">
        <v>31</v>
      </c>
      <c r="B79" s="153">
        <v>27.9</v>
      </c>
      <c r="C79" s="154"/>
      <c r="D79" s="154">
        <v>15.2</v>
      </c>
      <c r="E79" s="160"/>
      <c r="F79" s="154">
        <v>25</v>
      </c>
      <c r="G79" s="160"/>
      <c r="H79" s="170">
        <v>0</v>
      </c>
      <c r="I79" s="154">
        <v>29</v>
      </c>
      <c r="J79" s="160"/>
      <c r="K79" s="171">
        <v>100</v>
      </c>
      <c r="L79" s="160"/>
      <c r="M79" s="161">
        <v>98</v>
      </c>
      <c r="N79" s="2"/>
    </row>
    <row r="80" spans="1:14" ht="16.5">
      <c r="A80" s="20" t="s">
        <v>291</v>
      </c>
      <c r="B80" s="164">
        <f t="shared" ref="B80:M80" si="0">SUM(B49:B58)/10</f>
        <v>148.9</v>
      </c>
      <c r="C80" s="147">
        <f t="shared" si="0"/>
        <v>42.91</v>
      </c>
      <c r="D80" s="147">
        <f t="shared" si="0"/>
        <v>21.509999999999998</v>
      </c>
      <c r="E80" s="147">
        <f t="shared" si="0"/>
        <v>18</v>
      </c>
      <c r="F80" s="162">
        <f t="shared" si="0"/>
        <v>107.17</v>
      </c>
      <c r="G80" s="147">
        <f t="shared" si="0"/>
        <v>25.630000000000003</v>
      </c>
      <c r="H80" s="147">
        <f t="shared" si="0"/>
        <v>14.220000000000002</v>
      </c>
      <c r="I80" s="147">
        <f t="shared" si="0"/>
        <v>0</v>
      </c>
      <c r="J80" s="147">
        <f t="shared" si="0"/>
        <v>38.28</v>
      </c>
      <c r="K80" s="147">
        <f t="shared" si="0"/>
        <v>21.220000000000006</v>
      </c>
      <c r="L80" s="162">
        <f t="shared" si="0"/>
        <v>105.54</v>
      </c>
      <c r="M80" s="156">
        <f t="shared" si="0"/>
        <v>67.760000000000005</v>
      </c>
      <c r="N80" s="2"/>
    </row>
    <row r="81" spans="1:30" ht="16.5">
      <c r="A81" s="145" t="s">
        <v>293</v>
      </c>
      <c r="B81" s="149">
        <f t="shared" ref="B81:M81" si="1">SUM(B59:B68)/10</f>
        <v>80.84</v>
      </c>
      <c r="C81" s="150">
        <f t="shared" si="1"/>
        <v>47.15</v>
      </c>
      <c r="D81" s="150">
        <f t="shared" si="1"/>
        <v>10.500000000000002</v>
      </c>
      <c r="E81" s="158">
        <f t="shared" si="1"/>
        <v>215.7</v>
      </c>
      <c r="F81" s="150">
        <f t="shared" si="1"/>
        <v>53.009999999999991</v>
      </c>
      <c r="G81" s="150">
        <f t="shared" si="1"/>
        <v>29.8</v>
      </c>
      <c r="H81" s="150">
        <f t="shared" si="1"/>
        <v>17.100000000000001</v>
      </c>
      <c r="I81" s="150">
        <f t="shared" si="1"/>
        <v>42.209999999999994</v>
      </c>
      <c r="J81" s="150">
        <f t="shared" si="1"/>
        <v>31.630000000000003</v>
      </c>
      <c r="K81" s="150">
        <f t="shared" si="1"/>
        <v>21.220000000000002</v>
      </c>
      <c r="L81" s="150">
        <f t="shared" si="1"/>
        <v>79.31</v>
      </c>
      <c r="M81" s="72">
        <f t="shared" si="1"/>
        <v>75.320000000000007</v>
      </c>
      <c r="N81" s="2"/>
    </row>
    <row r="82" spans="1:30" ht="16.5">
      <c r="A82" s="145" t="s">
        <v>294</v>
      </c>
      <c r="B82" s="149">
        <f>SUM(B69:B79)/11</f>
        <v>33.481818181818184</v>
      </c>
      <c r="C82" s="150">
        <f>SUM(C69:C79)/8</f>
        <v>33.725000000000001</v>
      </c>
      <c r="D82" s="150">
        <f>SUM(D69:D79)/11</f>
        <v>11.663636363636364</v>
      </c>
      <c r="E82" s="158">
        <f>SUM(E69:E79)/10</f>
        <v>188.1</v>
      </c>
      <c r="F82" s="150">
        <f>SUM(F69:F79)/11</f>
        <v>26.109090909090913</v>
      </c>
      <c r="G82" s="150">
        <f>SUM(G69:G79)/10</f>
        <v>18.650000000000002</v>
      </c>
      <c r="H82" s="150">
        <f>SUM(H69:H79)/11</f>
        <v>22.145454545454548</v>
      </c>
      <c r="I82" s="150">
        <f>SUM(I69:I79)/11</f>
        <v>35.009090909090908</v>
      </c>
      <c r="J82" s="150">
        <f>SUM(J69:J79)/10</f>
        <v>27.01</v>
      </c>
      <c r="K82" s="150">
        <f>SUM(K69:K79)/11</f>
        <v>36.618181818181817</v>
      </c>
      <c r="L82" s="150">
        <f>SUM(L69:L79)/10</f>
        <v>77.73</v>
      </c>
      <c r="M82" s="72">
        <f>SUM(M69:M79)/11</f>
        <v>96.290909090909096</v>
      </c>
      <c r="N82" s="2"/>
    </row>
    <row r="83" spans="1:30" ht="16.5">
      <c r="A83" s="145" t="s">
        <v>295</v>
      </c>
      <c r="B83" s="149">
        <f>SUM(B49:B79)/31</f>
        <v>85.990322580645184</v>
      </c>
      <c r="C83" s="150">
        <f>SUM(C49:C79)/28</f>
        <v>41.800000000000011</v>
      </c>
      <c r="D83" s="150">
        <f>SUM(D49:D79)/31</f>
        <v>14.464516129032255</v>
      </c>
      <c r="E83" s="158">
        <f>SUM(E49:E79)/30</f>
        <v>140.6</v>
      </c>
      <c r="F83" s="150">
        <f>SUM(F49:F79)/31</f>
        <v>60.935483870967751</v>
      </c>
      <c r="G83" s="150">
        <f>SUM(G49:G79)/30</f>
        <v>24.693333333333328</v>
      </c>
      <c r="H83" s="150">
        <f>SUM(H49:H79)/31</f>
        <v>17.961290322580641</v>
      </c>
      <c r="I83" s="150">
        <f>SUM(I49:I79)/31</f>
        <v>26.038709677419352</v>
      </c>
      <c r="J83" s="150">
        <f>SUM(J49:J79)/30</f>
        <v>32.306666666666665</v>
      </c>
      <c r="K83" s="150">
        <f>SUM(K49:K79)/31</f>
        <v>26.683870967741935</v>
      </c>
      <c r="L83" s="150">
        <f>SUM(L49:L79)/30</f>
        <v>87.526666666666642</v>
      </c>
      <c r="M83" s="72">
        <f>SUM(M49:M79)/31</f>
        <v>80.322580645161295</v>
      </c>
      <c r="N83" s="2"/>
      <c r="O83" s="157"/>
    </row>
    <row r="84" spans="1:30" ht="16.5">
      <c r="A84" s="145" t="s">
        <v>296</v>
      </c>
      <c r="B84" s="167">
        <v>181</v>
      </c>
      <c r="C84" s="150">
        <v>49.1</v>
      </c>
      <c r="D84" s="150">
        <v>26.3</v>
      </c>
      <c r="E84" s="158">
        <v>569</v>
      </c>
      <c r="F84" s="158">
        <v>140</v>
      </c>
      <c r="G84" s="150">
        <v>39.9</v>
      </c>
      <c r="H84" s="150">
        <v>60.8</v>
      </c>
      <c r="I84" s="150">
        <v>59.9</v>
      </c>
      <c r="J84" s="150">
        <v>45.9</v>
      </c>
      <c r="K84" s="158">
        <v>101</v>
      </c>
      <c r="L84" s="158">
        <v>141</v>
      </c>
      <c r="M84" s="72">
        <v>99.8</v>
      </c>
      <c r="N84" s="172"/>
      <c r="O84" s="173"/>
      <c r="P84" s="172"/>
      <c r="Q84" s="173"/>
      <c r="R84" s="172"/>
      <c r="S84" s="173"/>
      <c r="T84" s="173"/>
      <c r="U84" s="173"/>
      <c r="V84" s="173"/>
      <c r="W84" s="173"/>
      <c r="X84" s="172"/>
      <c r="Y84" s="172"/>
      <c r="Z84" s="172"/>
      <c r="AA84" s="173"/>
      <c r="AB84" s="173"/>
      <c r="AC84" s="173"/>
      <c r="AD84" s="173"/>
    </row>
    <row r="85" spans="1:30" ht="16.5">
      <c r="A85" s="41" t="s">
        <v>297</v>
      </c>
      <c r="B85" s="159">
        <v>26.3</v>
      </c>
      <c r="C85" s="154">
        <v>26.7</v>
      </c>
      <c r="D85" s="154">
        <v>8.6999999999999993</v>
      </c>
      <c r="E85" s="174">
        <v>16.2</v>
      </c>
      <c r="F85" s="174">
        <v>14.5</v>
      </c>
      <c r="G85" s="174">
        <v>18</v>
      </c>
      <c r="H85" s="174">
        <v>0</v>
      </c>
      <c r="I85" s="174">
        <v>0</v>
      </c>
      <c r="J85" s="174">
        <v>25.5</v>
      </c>
      <c r="K85" s="174">
        <v>12.3</v>
      </c>
      <c r="L85" s="174">
        <v>68</v>
      </c>
      <c r="M85" s="175">
        <v>66.599999999999994</v>
      </c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</row>
    <row r="86" spans="1:30" ht="16.5">
      <c r="A86" s="49"/>
      <c r="B86" s="150"/>
      <c r="C86" s="150"/>
      <c r="D86" s="150"/>
      <c r="E86" s="177"/>
      <c r="F86" s="178"/>
      <c r="G86" s="178"/>
      <c r="H86" s="178"/>
      <c r="I86" s="178"/>
      <c r="J86" s="178"/>
      <c r="K86" s="178"/>
      <c r="L86" s="178"/>
      <c r="M86" s="178"/>
      <c r="N86" s="2"/>
    </row>
    <row r="87" spans="1:30" ht="16.5">
      <c r="A87" s="49"/>
      <c r="B87" s="150"/>
      <c r="C87" s="150"/>
      <c r="D87" s="150"/>
      <c r="E87" s="177"/>
      <c r="F87" s="178"/>
      <c r="G87" s="178"/>
      <c r="H87" s="178"/>
      <c r="I87" s="178"/>
      <c r="J87" s="178"/>
      <c r="K87" s="178"/>
      <c r="L87" s="178"/>
      <c r="M87" s="178"/>
      <c r="N87" s="2"/>
    </row>
    <row r="88" spans="1:30" ht="16.5">
      <c r="A88" s="49"/>
      <c r="B88" s="150"/>
      <c r="C88" s="150"/>
      <c r="D88" s="150"/>
      <c r="E88" s="177"/>
      <c r="F88" s="178"/>
      <c r="G88" s="177"/>
      <c r="H88" s="178"/>
      <c r="I88" s="178"/>
      <c r="J88" s="178"/>
      <c r="K88" s="178"/>
      <c r="L88" s="178"/>
      <c r="M88" s="178"/>
      <c r="N88" s="2"/>
    </row>
    <row r="89" spans="1:30" ht="16.5">
      <c r="A89" s="49" t="s">
        <v>300</v>
      </c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2"/>
    </row>
    <row r="90" spans="1:30" ht="16.5">
      <c r="A90" s="1"/>
      <c r="B90" s="1"/>
      <c r="C90" s="1"/>
      <c r="D90" s="1"/>
      <c r="E90" s="1"/>
      <c r="F90" s="400" t="s">
        <v>301</v>
      </c>
      <c r="G90" s="400"/>
      <c r="H90" s="400"/>
      <c r="I90" s="400"/>
      <c r="J90" s="1"/>
      <c r="K90" s="1"/>
      <c r="L90" s="1"/>
      <c r="M90" s="1"/>
      <c r="N90" s="2"/>
    </row>
    <row r="91" spans="1:30" ht="16.5">
      <c r="A91" s="20" t="s">
        <v>164</v>
      </c>
      <c r="B91" s="3"/>
      <c r="C91" s="4"/>
      <c r="D91" s="4"/>
      <c r="E91" s="4"/>
      <c r="F91" s="144" t="s">
        <v>289</v>
      </c>
      <c r="G91" s="144"/>
      <c r="H91" s="144"/>
      <c r="I91" s="144"/>
      <c r="J91" s="4"/>
      <c r="K91" s="4"/>
      <c r="L91" s="4"/>
      <c r="M91" s="22"/>
      <c r="N91" s="2"/>
    </row>
    <row r="92" spans="1:30" ht="16.5">
      <c r="A92" s="145"/>
      <c r="B92" s="23">
        <v>1</v>
      </c>
      <c r="C92" s="6">
        <v>2</v>
      </c>
      <c r="D92" s="6">
        <v>3</v>
      </c>
      <c r="E92" s="6">
        <v>4</v>
      </c>
      <c r="F92" s="6">
        <v>5</v>
      </c>
      <c r="G92" s="6">
        <v>6</v>
      </c>
      <c r="H92" s="6">
        <v>7</v>
      </c>
      <c r="I92" s="6">
        <v>8</v>
      </c>
      <c r="J92" s="6">
        <v>9</v>
      </c>
      <c r="K92" s="6">
        <v>10</v>
      </c>
      <c r="L92" s="6">
        <v>11</v>
      </c>
      <c r="M92" s="6">
        <v>12</v>
      </c>
      <c r="N92" s="2"/>
    </row>
    <row r="93" spans="1:30" ht="16.5">
      <c r="A93" s="38">
        <v>1</v>
      </c>
      <c r="B93" s="150">
        <v>29.4</v>
      </c>
      <c r="C93" s="148">
        <v>4.3</v>
      </c>
      <c r="D93" s="165">
        <v>11.2</v>
      </c>
      <c r="E93" s="150">
        <v>0.1</v>
      </c>
      <c r="F93" s="148">
        <v>36.299999999999997</v>
      </c>
      <c r="G93" s="150">
        <v>1.1000000000000001</v>
      </c>
      <c r="H93" s="148">
        <v>0</v>
      </c>
      <c r="I93" s="148">
        <v>0</v>
      </c>
      <c r="J93" s="148">
        <v>0</v>
      </c>
      <c r="K93" s="148">
        <v>0</v>
      </c>
      <c r="L93" s="148">
        <v>0</v>
      </c>
      <c r="M93" s="72">
        <v>8.6999999999999993</v>
      </c>
      <c r="N93" s="2"/>
    </row>
    <row r="94" spans="1:30" ht="16.5">
      <c r="A94" s="18">
        <v>2</v>
      </c>
      <c r="B94" s="150">
        <v>42</v>
      </c>
      <c r="C94" s="150">
        <v>4.7</v>
      </c>
      <c r="D94" s="150">
        <v>11</v>
      </c>
      <c r="E94" s="150">
        <v>0.2</v>
      </c>
      <c r="F94" s="150">
        <v>31.9</v>
      </c>
      <c r="G94" s="148">
        <v>0.5</v>
      </c>
      <c r="H94" s="148">
        <v>0</v>
      </c>
      <c r="I94" s="148">
        <v>0</v>
      </c>
      <c r="J94" s="148">
        <v>0</v>
      </c>
      <c r="K94" s="148">
        <v>0</v>
      </c>
      <c r="L94" s="148">
        <v>0</v>
      </c>
      <c r="M94" s="72">
        <v>9</v>
      </c>
      <c r="N94" s="2"/>
    </row>
    <row r="95" spans="1:30" ht="16.5">
      <c r="A95" s="18">
        <v>3</v>
      </c>
      <c r="B95" s="150">
        <v>57.8</v>
      </c>
      <c r="C95" s="150">
        <v>5.2</v>
      </c>
      <c r="D95" s="150">
        <v>10.8</v>
      </c>
      <c r="E95" s="150">
        <v>0.2</v>
      </c>
      <c r="F95" s="150">
        <v>25.8</v>
      </c>
      <c r="G95" s="148">
        <v>0</v>
      </c>
      <c r="H95" s="148">
        <v>0</v>
      </c>
      <c r="I95" s="148">
        <v>0</v>
      </c>
      <c r="J95" s="148">
        <v>0</v>
      </c>
      <c r="K95" s="148">
        <v>0</v>
      </c>
      <c r="L95" s="148">
        <v>0</v>
      </c>
      <c r="M95" s="72">
        <v>9</v>
      </c>
      <c r="N95" s="2"/>
    </row>
    <row r="96" spans="1:30" ht="16.5">
      <c r="A96" s="18">
        <v>4</v>
      </c>
      <c r="B96" s="148">
        <v>72</v>
      </c>
      <c r="C96" s="150">
        <v>6</v>
      </c>
      <c r="D96" s="150">
        <v>10.199999999999999</v>
      </c>
      <c r="E96" s="150">
        <v>0.1</v>
      </c>
      <c r="F96" s="150">
        <v>20.6</v>
      </c>
      <c r="G96" s="148">
        <v>0</v>
      </c>
      <c r="H96" s="148">
        <v>0</v>
      </c>
      <c r="I96" s="148">
        <v>0</v>
      </c>
      <c r="J96" s="148">
        <v>0</v>
      </c>
      <c r="K96" s="148">
        <v>0</v>
      </c>
      <c r="L96" s="148">
        <v>7.6</v>
      </c>
      <c r="M96" s="72">
        <v>8.6999999999999993</v>
      </c>
      <c r="N96" s="2"/>
    </row>
    <row r="97" spans="1:14" ht="16.5">
      <c r="A97" s="18">
        <v>5</v>
      </c>
      <c r="B97" s="150">
        <v>64.5</v>
      </c>
      <c r="C97" s="150">
        <v>6.6</v>
      </c>
      <c r="D97" s="150">
        <v>9.4</v>
      </c>
      <c r="E97" s="150">
        <v>0.1</v>
      </c>
      <c r="F97" s="150">
        <v>19</v>
      </c>
      <c r="G97" s="148">
        <v>0</v>
      </c>
      <c r="H97" s="148">
        <v>0</v>
      </c>
      <c r="I97" s="148">
        <v>0</v>
      </c>
      <c r="J97" s="148">
        <v>0</v>
      </c>
      <c r="K97" s="148">
        <v>0</v>
      </c>
      <c r="L97" s="148">
        <v>24.7</v>
      </c>
      <c r="M97" s="72">
        <v>6.7</v>
      </c>
      <c r="N97" s="2"/>
    </row>
    <row r="98" spans="1:14" ht="16.5">
      <c r="A98" s="18">
        <v>6</v>
      </c>
      <c r="B98" s="150">
        <v>53</v>
      </c>
      <c r="C98" s="150">
        <v>7.7</v>
      </c>
      <c r="D98" s="150">
        <v>8.6999999999999993</v>
      </c>
      <c r="E98" s="150">
        <v>0.1</v>
      </c>
      <c r="F98" s="150">
        <v>17.2</v>
      </c>
      <c r="G98" s="148">
        <v>0</v>
      </c>
      <c r="H98" s="148">
        <v>0</v>
      </c>
      <c r="I98" s="148">
        <v>0</v>
      </c>
      <c r="J98" s="148">
        <v>0</v>
      </c>
      <c r="K98" s="148">
        <v>0</v>
      </c>
      <c r="L98" s="150">
        <v>18</v>
      </c>
      <c r="M98" s="72">
        <v>7.5</v>
      </c>
      <c r="N98" s="2"/>
    </row>
    <row r="99" spans="1:14" ht="16.5">
      <c r="A99" s="18">
        <v>7</v>
      </c>
      <c r="B99" s="150">
        <v>42.6</v>
      </c>
      <c r="C99" s="150">
        <v>8.3000000000000007</v>
      </c>
      <c r="D99" s="150">
        <v>7.3</v>
      </c>
      <c r="E99" s="150">
        <v>0.1</v>
      </c>
      <c r="F99" s="150">
        <v>17.100000000000001</v>
      </c>
      <c r="G99" s="148">
        <v>0</v>
      </c>
      <c r="H99" s="148">
        <v>0</v>
      </c>
      <c r="I99" s="148">
        <v>0</v>
      </c>
      <c r="J99" s="148">
        <v>0</v>
      </c>
      <c r="K99" s="148">
        <v>0</v>
      </c>
      <c r="L99" s="150">
        <v>17.3</v>
      </c>
      <c r="M99" s="72">
        <v>7.7</v>
      </c>
      <c r="N99" s="2"/>
    </row>
    <row r="100" spans="1:14" ht="16.5">
      <c r="A100" s="18">
        <v>8</v>
      </c>
      <c r="B100" s="150">
        <v>33.9</v>
      </c>
      <c r="C100" s="150">
        <v>8.8000000000000007</v>
      </c>
      <c r="D100" s="150">
        <v>6</v>
      </c>
      <c r="E100" s="150">
        <v>0.1</v>
      </c>
      <c r="F100" s="150">
        <v>17.100000000000001</v>
      </c>
      <c r="G100" s="148">
        <v>0</v>
      </c>
      <c r="H100" s="148">
        <v>0</v>
      </c>
      <c r="I100" s="148">
        <v>0</v>
      </c>
      <c r="J100" s="148">
        <v>0</v>
      </c>
      <c r="K100" s="148">
        <v>0</v>
      </c>
      <c r="L100" s="150">
        <v>15.4</v>
      </c>
      <c r="M100" s="72">
        <v>7.7</v>
      </c>
      <c r="N100" s="2"/>
    </row>
    <row r="101" spans="1:14" ht="16.5">
      <c r="A101" s="18">
        <v>9</v>
      </c>
      <c r="B101" s="150">
        <v>26.7</v>
      </c>
      <c r="C101" s="150">
        <v>9.6</v>
      </c>
      <c r="D101" s="150">
        <v>5</v>
      </c>
      <c r="E101" s="148">
        <v>0.1</v>
      </c>
      <c r="F101" s="150">
        <v>16.5</v>
      </c>
      <c r="G101" s="148">
        <v>0</v>
      </c>
      <c r="H101" s="148">
        <v>0</v>
      </c>
      <c r="I101" s="148">
        <v>0</v>
      </c>
      <c r="J101" s="148">
        <v>0</v>
      </c>
      <c r="K101" s="148">
        <v>0</v>
      </c>
      <c r="L101" s="150">
        <v>14.7</v>
      </c>
      <c r="M101" s="72">
        <v>7.6</v>
      </c>
      <c r="N101" s="2"/>
    </row>
    <row r="102" spans="1:14" ht="16.5">
      <c r="A102" s="18">
        <v>10</v>
      </c>
      <c r="B102" s="150">
        <v>25.2</v>
      </c>
      <c r="C102" s="150">
        <v>10.4</v>
      </c>
      <c r="D102" s="150">
        <v>4.0999999999999996</v>
      </c>
      <c r="E102" s="150">
        <v>0.1</v>
      </c>
      <c r="F102" s="150">
        <v>17.5</v>
      </c>
      <c r="G102" s="150">
        <v>0.1</v>
      </c>
      <c r="H102" s="148">
        <v>0</v>
      </c>
      <c r="I102" s="148">
        <v>0</v>
      </c>
      <c r="J102" s="148">
        <v>0</v>
      </c>
      <c r="K102" s="148">
        <v>0</v>
      </c>
      <c r="L102" s="150">
        <v>15</v>
      </c>
      <c r="M102" s="72">
        <v>7.3</v>
      </c>
      <c r="N102" s="2"/>
    </row>
    <row r="103" spans="1:14" ht="16.5">
      <c r="A103" s="18">
        <v>11</v>
      </c>
      <c r="B103" s="150">
        <v>24.9</v>
      </c>
      <c r="C103" s="150">
        <v>11.6</v>
      </c>
      <c r="D103" s="150">
        <v>3.7</v>
      </c>
      <c r="E103" s="150">
        <v>0.1</v>
      </c>
      <c r="F103" s="150">
        <v>20.100000000000001</v>
      </c>
      <c r="G103" s="148">
        <v>2.1</v>
      </c>
      <c r="H103" s="148">
        <v>0</v>
      </c>
      <c r="I103" s="148">
        <v>0</v>
      </c>
      <c r="J103" s="148">
        <v>0</v>
      </c>
      <c r="K103" s="148">
        <v>0</v>
      </c>
      <c r="L103" s="150">
        <v>14.1</v>
      </c>
      <c r="M103" s="72">
        <v>7.1</v>
      </c>
      <c r="N103" s="2"/>
    </row>
    <row r="104" spans="1:14" ht="16.5">
      <c r="A104" s="18">
        <v>12</v>
      </c>
      <c r="B104" s="150">
        <v>24.6</v>
      </c>
      <c r="C104" s="150">
        <v>12.6</v>
      </c>
      <c r="D104" s="150">
        <v>3.3</v>
      </c>
      <c r="E104" s="150">
        <v>0.3</v>
      </c>
      <c r="F104" s="150">
        <v>19.2</v>
      </c>
      <c r="G104" s="150">
        <v>0.8</v>
      </c>
      <c r="H104" s="148">
        <v>0</v>
      </c>
      <c r="I104" s="148">
        <v>0</v>
      </c>
      <c r="J104" s="148">
        <v>0</v>
      </c>
      <c r="K104" s="148">
        <v>0</v>
      </c>
      <c r="L104" s="150">
        <v>13.3</v>
      </c>
      <c r="M104" s="72">
        <v>7.6</v>
      </c>
      <c r="N104" s="2"/>
    </row>
    <row r="105" spans="1:14" ht="16.5">
      <c r="A105" s="18">
        <v>13</v>
      </c>
      <c r="B105" s="150">
        <v>22</v>
      </c>
      <c r="C105" s="150">
        <v>14.5</v>
      </c>
      <c r="D105" s="150">
        <v>3.1</v>
      </c>
      <c r="E105" s="150">
        <v>3.4</v>
      </c>
      <c r="F105" s="150">
        <v>19</v>
      </c>
      <c r="G105" s="148">
        <v>0</v>
      </c>
      <c r="H105" s="148">
        <v>0</v>
      </c>
      <c r="I105" s="148">
        <v>0</v>
      </c>
      <c r="J105" s="148">
        <v>0</v>
      </c>
      <c r="K105" s="148">
        <v>0</v>
      </c>
      <c r="L105" s="150">
        <v>12.6</v>
      </c>
      <c r="M105" s="151">
        <v>10.199999999999999</v>
      </c>
      <c r="N105" s="2"/>
    </row>
    <row r="106" spans="1:14" ht="16.5">
      <c r="A106" s="18">
        <v>14</v>
      </c>
      <c r="B106" s="150">
        <v>19.100000000000001</v>
      </c>
      <c r="C106" s="150">
        <v>17.600000000000001</v>
      </c>
      <c r="D106" s="150">
        <v>2.9</v>
      </c>
      <c r="E106" s="150">
        <v>14.2</v>
      </c>
      <c r="F106" s="150">
        <v>20.399999999999999</v>
      </c>
      <c r="G106" s="148">
        <v>0</v>
      </c>
      <c r="H106" s="148">
        <v>0</v>
      </c>
      <c r="I106" s="148">
        <v>0</v>
      </c>
      <c r="J106" s="148">
        <v>0</v>
      </c>
      <c r="K106" s="148">
        <v>0</v>
      </c>
      <c r="L106" s="150">
        <v>11.5</v>
      </c>
      <c r="M106" s="72">
        <v>6.3</v>
      </c>
      <c r="N106" s="2"/>
    </row>
    <row r="107" spans="1:14" ht="16.5">
      <c r="A107" s="18">
        <v>15</v>
      </c>
      <c r="B107" s="150">
        <v>15.4</v>
      </c>
      <c r="C107" s="148">
        <v>21.6</v>
      </c>
      <c r="D107" s="150">
        <v>2.7</v>
      </c>
      <c r="E107" s="150">
        <v>39.6</v>
      </c>
      <c r="F107" s="150">
        <v>19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50">
        <v>11</v>
      </c>
      <c r="M107" s="72">
        <v>2.9</v>
      </c>
      <c r="N107" s="2"/>
    </row>
    <row r="108" spans="1:14" ht="16.5">
      <c r="A108" s="18">
        <v>16</v>
      </c>
      <c r="B108" s="150">
        <v>14.3</v>
      </c>
      <c r="C108" s="150">
        <v>20.8</v>
      </c>
      <c r="D108" s="150">
        <v>2.4</v>
      </c>
      <c r="E108" s="150">
        <v>56.3</v>
      </c>
      <c r="F108" s="150">
        <v>19</v>
      </c>
      <c r="G108" s="148">
        <v>0</v>
      </c>
      <c r="H108" s="148">
        <v>0</v>
      </c>
      <c r="I108" s="148">
        <v>0</v>
      </c>
      <c r="J108" s="148">
        <v>0</v>
      </c>
      <c r="K108" s="148">
        <v>0</v>
      </c>
      <c r="L108" s="150">
        <v>11.2</v>
      </c>
      <c r="M108" s="151">
        <v>2.7</v>
      </c>
      <c r="N108" s="2"/>
    </row>
    <row r="109" spans="1:14" ht="16.5">
      <c r="A109" s="18">
        <v>17</v>
      </c>
      <c r="B109" s="150">
        <v>13.2</v>
      </c>
      <c r="C109" s="150">
        <v>19.100000000000001</v>
      </c>
      <c r="D109" s="150">
        <v>2.1</v>
      </c>
      <c r="E109" s="150">
        <v>77.099999999999994</v>
      </c>
      <c r="F109" s="150">
        <v>16.100000000000001</v>
      </c>
      <c r="G109" s="148">
        <v>0</v>
      </c>
      <c r="H109" s="148">
        <v>0</v>
      </c>
      <c r="I109" s="148">
        <v>0</v>
      </c>
      <c r="J109" s="148">
        <v>0</v>
      </c>
      <c r="K109" s="148">
        <v>0</v>
      </c>
      <c r="L109" s="150">
        <v>11.2</v>
      </c>
      <c r="M109" s="72">
        <v>3.6</v>
      </c>
      <c r="N109" s="2"/>
    </row>
    <row r="110" spans="1:14" ht="16.5">
      <c r="A110" s="18">
        <v>18</v>
      </c>
      <c r="B110" s="150">
        <v>11</v>
      </c>
      <c r="C110" s="150">
        <v>17.3</v>
      </c>
      <c r="D110" s="150">
        <v>1.8</v>
      </c>
      <c r="E110" s="148">
        <v>97.8</v>
      </c>
      <c r="F110" s="150">
        <v>16.2</v>
      </c>
      <c r="G110" s="148">
        <v>0</v>
      </c>
      <c r="H110" s="150">
        <v>0.7</v>
      </c>
      <c r="I110" s="148">
        <v>0</v>
      </c>
      <c r="J110" s="148">
        <v>0</v>
      </c>
      <c r="K110" s="148">
        <v>0</v>
      </c>
      <c r="L110" s="150">
        <v>10.6</v>
      </c>
      <c r="M110" s="72">
        <v>5</v>
      </c>
      <c r="N110" s="2"/>
    </row>
    <row r="111" spans="1:14" ht="16.5">
      <c r="A111" s="18">
        <v>19</v>
      </c>
      <c r="B111" s="150">
        <v>9.1</v>
      </c>
      <c r="C111" s="150">
        <v>16.399999999999999</v>
      </c>
      <c r="D111" s="150">
        <v>1.1000000000000001</v>
      </c>
      <c r="E111" s="150">
        <v>56.3</v>
      </c>
      <c r="F111" s="150">
        <v>36.1</v>
      </c>
      <c r="G111" s="148">
        <v>0</v>
      </c>
      <c r="H111" s="148">
        <v>5.8</v>
      </c>
      <c r="I111" s="148">
        <v>0</v>
      </c>
      <c r="J111" s="148">
        <v>0</v>
      </c>
      <c r="K111" s="148">
        <v>0</v>
      </c>
      <c r="L111" s="150">
        <v>10.5</v>
      </c>
      <c r="M111" s="72">
        <v>5.3</v>
      </c>
      <c r="N111" s="2"/>
    </row>
    <row r="112" spans="1:14" ht="16.5">
      <c r="A112" s="18">
        <v>20</v>
      </c>
      <c r="B112" s="150">
        <v>7.3</v>
      </c>
      <c r="C112" s="150">
        <v>15.6</v>
      </c>
      <c r="D112" s="150">
        <v>0.6</v>
      </c>
      <c r="E112" s="150">
        <v>49.5</v>
      </c>
      <c r="F112" s="150">
        <v>30.6</v>
      </c>
      <c r="G112" s="148">
        <v>0</v>
      </c>
      <c r="H112" s="150">
        <v>0.4</v>
      </c>
      <c r="I112" s="148">
        <v>0</v>
      </c>
      <c r="J112" s="148">
        <v>0</v>
      </c>
      <c r="K112" s="148">
        <v>0</v>
      </c>
      <c r="L112" s="150">
        <v>10.4</v>
      </c>
      <c r="M112" s="72">
        <v>5.4</v>
      </c>
      <c r="N112" s="2"/>
    </row>
    <row r="113" spans="1:15" ht="16.5">
      <c r="A113" s="18">
        <v>21</v>
      </c>
      <c r="B113" s="150">
        <v>6</v>
      </c>
      <c r="C113" s="150">
        <v>14.9</v>
      </c>
      <c r="D113" s="150">
        <v>0.3</v>
      </c>
      <c r="E113" s="150">
        <v>31.6</v>
      </c>
      <c r="F113" s="150">
        <v>25.7</v>
      </c>
      <c r="G113" s="148">
        <v>0</v>
      </c>
      <c r="H113" s="148">
        <v>0</v>
      </c>
      <c r="I113" s="148">
        <v>0</v>
      </c>
      <c r="J113" s="148">
        <v>0</v>
      </c>
      <c r="K113" s="148">
        <v>0</v>
      </c>
      <c r="L113" s="150">
        <v>10.6</v>
      </c>
      <c r="M113" s="72">
        <v>5.4</v>
      </c>
      <c r="N113" s="2"/>
    </row>
    <row r="114" spans="1:15" ht="16.5">
      <c r="A114" s="18">
        <v>22</v>
      </c>
      <c r="B114" s="150">
        <v>6</v>
      </c>
      <c r="C114" s="150">
        <v>14.3</v>
      </c>
      <c r="D114" s="150">
        <v>0.2</v>
      </c>
      <c r="E114" s="150">
        <v>21.9</v>
      </c>
      <c r="F114" s="150">
        <v>20.8</v>
      </c>
      <c r="G114" s="148">
        <v>0</v>
      </c>
      <c r="H114" s="148">
        <v>0</v>
      </c>
      <c r="I114" s="148">
        <v>0</v>
      </c>
      <c r="J114" s="148">
        <v>0</v>
      </c>
      <c r="K114" s="148">
        <v>0</v>
      </c>
      <c r="L114" s="150">
        <v>12</v>
      </c>
      <c r="M114" s="72">
        <v>5</v>
      </c>
      <c r="N114" s="2"/>
    </row>
    <row r="115" spans="1:15" ht="16.5">
      <c r="A115" s="18">
        <v>23</v>
      </c>
      <c r="B115" s="150">
        <v>5.9</v>
      </c>
      <c r="C115" s="150">
        <v>13.7</v>
      </c>
      <c r="D115" s="150">
        <v>0.1</v>
      </c>
      <c r="E115" s="150">
        <v>26.4</v>
      </c>
      <c r="F115" s="150">
        <v>17.5</v>
      </c>
      <c r="G115" s="148">
        <v>0</v>
      </c>
      <c r="H115" s="148">
        <v>0</v>
      </c>
      <c r="I115" s="148">
        <v>0</v>
      </c>
      <c r="J115" s="148">
        <v>0</v>
      </c>
      <c r="K115" s="148">
        <v>0</v>
      </c>
      <c r="L115" s="150">
        <v>12.5</v>
      </c>
      <c r="M115" s="72">
        <v>5</v>
      </c>
      <c r="N115" s="2"/>
    </row>
    <row r="116" spans="1:15" ht="16.5">
      <c r="A116" s="18">
        <v>24</v>
      </c>
      <c r="B116" s="150">
        <v>5.3</v>
      </c>
      <c r="C116" s="150">
        <v>13.1</v>
      </c>
      <c r="D116" s="148">
        <v>0</v>
      </c>
      <c r="E116" s="150">
        <v>34.4</v>
      </c>
      <c r="F116" s="150">
        <v>17.5</v>
      </c>
      <c r="G116" s="148">
        <v>0</v>
      </c>
      <c r="H116" s="148">
        <v>0</v>
      </c>
      <c r="I116" s="148">
        <v>0</v>
      </c>
      <c r="J116" s="148">
        <v>0</v>
      </c>
      <c r="K116" s="148">
        <v>0</v>
      </c>
      <c r="L116" s="150">
        <v>13.3</v>
      </c>
      <c r="M116" s="72">
        <v>5</v>
      </c>
      <c r="N116" s="2"/>
    </row>
    <row r="117" spans="1:15" ht="16.5">
      <c r="A117" s="18">
        <v>25</v>
      </c>
      <c r="B117" s="150">
        <v>4.7</v>
      </c>
      <c r="C117" s="150">
        <v>12.8</v>
      </c>
      <c r="D117" s="150">
        <v>0</v>
      </c>
      <c r="E117" s="150">
        <v>34.5</v>
      </c>
      <c r="F117" s="150">
        <v>12.6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50">
        <v>11.8</v>
      </c>
      <c r="M117" s="72">
        <v>5</v>
      </c>
      <c r="N117" s="2"/>
    </row>
    <row r="118" spans="1:15" ht="16.5">
      <c r="A118" s="18">
        <v>26</v>
      </c>
      <c r="B118" s="150">
        <v>4.2</v>
      </c>
      <c r="C118" s="150">
        <v>12.4</v>
      </c>
      <c r="D118" s="150">
        <v>0</v>
      </c>
      <c r="E118" s="150">
        <v>34.700000000000003</v>
      </c>
      <c r="F118" s="150">
        <v>7</v>
      </c>
      <c r="G118" s="148">
        <v>0</v>
      </c>
      <c r="H118" s="148">
        <v>0</v>
      </c>
      <c r="I118" s="148">
        <v>0</v>
      </c>
      <c r="J118" s="148">
        <v>0</v>
      </c>
      <c r="K118" s="148">
        <v>0</v>
      </c>
      <c r="L118" s="150">
        <v>10</v>
      </c>
      <c r="M118" s="72">
        <v>5</v>
      </c>
      <c r="N118" s="2"/>
    </row>
    <row r="119" spans="1:15" ht="16.5">
      <c r="A119" s="18">
        <v>27</v>
      </c>
      <c r="B119" s="148">
        <v>3.7</v>
      </c>
      <c r="C119" s="150">
        <v>12</v>
      </c>
      <c r="D119" s="150">
        <v>0</v>
      </c>
      <c r="E119" s="150">
        <v>34.799999999999997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0</v>
      </c>
      <c r="L119" s="150">
        <v>9</v>
      </c>
      <c r="M119" s="72">
        <v>5</v>
      </c>
      <c r="N119" s="2"/>
    </row>
    <row r="120" spans="1:15" ht="16.5">
      <c r="A120" s="18">
        <v>28</v>
      </c>
      <c r="B120" s="148">
        <v>3.7</v>
      </c>
      <c r="C120" s="150">
        <v>11.6</v>
      </c>
      <c r="D120" s="150">
        <v>0</v>
      </c>
      <c r="E120" s="150">
        <v>36.299999999999997</v>
      </c>
      <c r="F120" s="148">
        <v>0</v>
      </c>
      <c r="G120" s="148">
        <v>0</v>
      </c>
      <c r="H120" s="148">
        <v>0</v>
      </c>
      <c r="I120" s="148">
        <v>0</v>
      </c>
      <c r="J120" s="148">
        <v>0</v>
      </c>
      <c r="K120" s="148">
        <v>0</v>
      </c>
      <c r="L120" s="150">
        <v>9.3000000000000007</v>
      </c>
      <c r="M120" s="72">
        <v>5</v>
      </c>
      <c r="N120" s="2"/>
    </row>
    <row r="121" spans="1:15" ht="16.5">
      <c r="A121" s="18">
        <v>29</v>
      </c>
      <c r="B121" s="150">
        <v>3.8</v>
      </c>
      <c r="C121" s="148"/>
      <c r="D121" s="150">
        <v>0</v>
      </c>
      <c r="E121" s="150">
        <v>38.299999999999997</v>
      </c>
      <c r="F121" s="148">
        <v>0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50">
        <v>10</v>
      </c>
      <c r="M121" s="72">
        <v>5</v>
      </c>
      <c r="N121" s="2"/>
    </row>
    <row r="122" spans="1:15" ht="16.5">
      <c r="A122" s="18">
        <v>30</v>
      </c>
      <c r="B122" s="150">
        <v>3.9</v>
      </c>
      <c r="C122" s="150"/>
      <c r="D122" s="150">
        <v>0</v>
      </c>
      <c r="E122" s="150">
        <v>41.9</v>
      </c>
      <c r="F122" s="150">
        <v>0.4</v>
      </c>
      <c r="G122" s="148">
        <v>0</v>
      </c>
      <c r="H122" s="148">
        <v>0</v>
      </c>
      <c r="I122" s="148">
        <v>0</v>
      </c>
      <c r="J122" s="148">
        <v>0</v>
      </c>
      <c r="K122" s="148">
        <v>0</v>
      </c>
      <c r="L122" s="150">
        <v>9</v>
      </c>
      <c r="M122" s="72">
        <v>5</v>
      </c>
      <c r="N122" s="2"/>
    </row>
    <row r="123" spans="1:15" ht="16.5">
      <c r="A123" s="92">
        <v>31</v>
      </c>
      <c r="B123" s="150">
        <v>4</v>
      </c>
      <c r="C123" s="150"/>
      <c r="D123" s="154">
        <v>0</v>
      </c>
      <c r="E123" s="180"/>
      <c r="F123" s="180">
        <v>2.2000000000000002</v>
      </c>
      <c r="G123" s="180"/>
      <c r="H123" s="148">
        <v>0</v>
      </c>
      <c r="I123" s="148">
        <v>0</v>
      </c>
      <c r="J123" s="180"/>
      <c r="K123" s="148">
        <v>0</v>
      </c>
      <c r="L123" s="180"/>
      <c r="M123" s="161">
        <v>5</v>
      </c>
      <c r="N123" s="2"/>
    </row>
    <row r="124" spans="1:15" ht="16.5">
      <c r="A124" s="51" t="s">
        <v>291</v>
      </c>
      <c r="B124" s="146">
        <f t="shared" ref="B124:G124" si="2">SUM(B93:B102)/10</f>
        <v>44.709999999999994</v>
      </c>
      <c r="C124" s="147">
        <f t="shared" si="2"/>
        <v>7.1599999999999993</v>
      </c>
      <c r="D124" s="147">
        <f t="shared" si="2"/>
        <v>8.3699999999999992</v>
      </c>
      <c r="E124" s="147">
        <f t="shared" si="2"/>
        <v>0.12</v>
      </c>
      <c r="F124" s="147">
        <f t="shared" si="2"/>
        <v>21.9</v>
      </c>
      <c r="G124" s="147">
        <f t="shared" si="2"/>
        <v>0.17</v>
      </c>
      <c r="H124" s="147">
        <v>0</v>
      </c>
      <c r="I124" s="147">
        <v>0</v>
      </c>
      <c r="J124" s="147">
        <v>0</v>
      </c>
      <c r="K124" s="147">
        <f>SUM(K93:K102)/10</f>
        <v>0</v>
      </c>
      <c r="L124" s="147">
        <f>SUM(L93:L102)/10</f>
        <v>11.27</v>
      </c>
      <c r="M124" s="156">
        <f>SUM(M93:M102)/10</f>
        <v>7.9899999999999993</v>
      </c>
      <c r="N124" s="2"/>
    </row>
    <row r="125" spans="1:15" ht="16.5">
      <c r="A125" s="51" t="s">
        <v>293</v>
      </c>
      <c r="B125" s="149">
        <f t="shared" ref="B125:H125" si="3">SUM(B103:B112)/10</f>
        <v>16.09</v>
      </c>
      <c r="C125" s="150">
        <f t="shared" si="3"/>
        <v>16.71</v>
      </c>
      <c r="D125" s="150">
        <f t="shared" si="3"/>
        <v>2.37</v>
      </c>
      <c r="E125" s="150">
        <f t="shared" si="3"/>
        <v>39.46</v>
      </c>
      <c r="F125" s="150">
        <f t="shared" si="3"/>
        <v>21.569999999999997</v>
      </c>
      <c r="G125" s="150">
        <f t="shared" si="3"/>
        <v>0.29000000000000004</v>
      </c>
      <c r="H125" s="150">
        <f t="shared" si="3"/>
        <v>0.69000000000000006</v>
      </c>
      <c r="I125" s="150">
        <v>0</v>
      </c>
      <c r="J125" s="150">
        <v>0</v>
      </c>
      <c r="K125" s="150">
        <f>SUM(K103:K112)/10</f>
        <v>0</v>
      </c>
      <c r="L125" s="150">
        <f>SUM(L103:L112)/10</f>
        <v>11.64</v>
      </c>
      <c r="M125" s="72">
        <f>SUM(M103:M112)/10</f>
        <v>5.61</v>
      </c>
      <c r="N125" s="2"/>
    </row>
    <row r="126" spans="1:15" ht="16.5">
      <c r="A126" s="51" t="s">
        <v>294</v>
      </c>
      <c r="B126" s="149">
        <f>SUM(B113:B123)/11</f>
        <v>4.6545454545454552</v>
      </c>
      <c r="C126" s="150">
        <f>SUM(C113:C123)/8</f>
        <v>13.100000000000001</v>
      </c>
      <c r="D126" s="150">
        <f>SUM(D113:D123)/11</f>
        <v>5.4545454545454543E-2</v>
      </c>
      <c r="E126" s="150">
        <f>SUM(E113:E123)/10</f>
        <v>33.480000000000004</v>
      </c>
      <c r="F126" s="150">
        <f>SUM(F113:F123)/11</f>
        <v>9.4272727272727277</v>
      </c>
      <c r="G126" s="150">
        <v>0</v>
      </c>
      <c r="H126" s="150">
        <v>0</v>
      </c>
      <c r="I126" s="150">
        <v>0</v>
      </c>
      <c r="J126" s="150">
        <v>0</v>
      </c>
      <c r="K126" s="150">
        <f>SUM(K113:K123)/11</f>
        <v>0</v>
      </c>
      <c r="L126" s="150">
        <f>SUM(L113:L123)/10</f>
        <v>10.75</v>
      </c>
      <c r="M126" s="72">
        <f>SUM(M113:M123)/11</f>
        <v>5.0363636363636362</v>
      </c>
      <c r="N126" s="2"/>
    </row>
    <row r="127" spans="1:15" ht="16.5">
      <c r="A127" s="51" t="s">
        <v>295</v>
      </c>
      <c r="B127" s="149">
        <f>SUM(B93:B123)/31</f>
        <v>21.264516129032256</v>
      </c>
      <c r="C127" s="150">
        <f>SUM(C93:C123)/28</f>
        <v>12.267857142857142</v>
      </c>
      <c r="D127" s="150">
        <f>SUM(D93:D123)/31</f>
        <v>3.4838709677419346</v>
      </c>
      <c r="E127" s="150">
        <f>SUM(E93:E123)/30</f>
        <v>24.353333333333328</v>
      </c>
      <c r="F127" s="150">
        <f>SUM(F93:F123)/31</f>
        <v>17.367741935483874</v>
      </c>
      <c r="G127" s="150">
        <f>SUM(G93:G123)/30</f>
        <v>0.15333333333333335</v>
      </c>
      <c r="H127" s="150">
        <f>SUM(H93:H123)/31</f>
        <v>0.22258064516129034</v>
      </c>
      <c r="I127" s="150">
        <v>0</v>
      </c>
      <c r="J127" s="150">
        <v>0</v>
      </c>
      <c r="K127" s="150">
        <f>SUM(K93:K123)/31</f>
        <v>0</v>
      </c>
      <c r="L127" s="150">
        <f>SUM(L93:L123)/30</f>
        <v>11.219999999999999</v>
      </c>
      <c r="M127" s="72">
        <f>SUM(M93:M123)/31</f>
        <v>6.1741935483870973</v>
      </c>
      <c r="N127" s="2"/>
      <c r="O127" s="157"/>
    </row>
    <row r="128" spans="1:15" ht="16.5">
      <c r="A128" s="51" t="s">
        <v>296</v>
      </c>
      <c r="B128" s="149">
        <v>76</v>
      </c>
      <c r="C128" s="150">
        <v>22.2</v>
      </c>
      <c r="D128" s="150">
        <v>11.2</v>
      </c>
      <c r="E128" s="158">
        <v>104</v>
      </c>
      <c r="F128" s="150">
        <v>36.299999999999997</v>
      </c>
      <c r="G128" s="150">
        <v>2.5</v>
      </c>
      <c r="H128" s="150">
        <v>7.4</v>
      </c>
      <c r="I128" s="150">
        <v>0</v>
      </c>
      <c r="J128" s="150">
        <v>0</v>
      </c>
      <c r="K128" s="150">
        <v>0</v>
      </c>
      <c r="L128" s="150">
        <v>30.3</v>
      </c>
      <c r="M128" s="72">
        <v>10.7</v>
      </c>
      <c r="N128" s="2"/>
    </row>
    <row r="129" spans="1:14" ht="16.5">
      <c r="A129" s="13" t="s">
        <v>297</v>
      </c>
      <c r="B129" s="159">
        <v>3.7</v>
      </c>
      <c r="C129" s="154">
        <v>4.3</v>
      </c>
      <c r="D129" s="154" t="s">
        <v>292</v>
      </c>
      <c r="E129" s="154">
        <v>0.1</v>
      </c>
      <c r="F129" s="154">
        <v>0</v>
      </c>
      <c r="G129" s="154">
        <v>0</v>
      </c>
      <c r="H129" s="154">
        <v>0</v>
      </c>
      <c r="I129" s="154">
        <v>0</v>
      </c>
      <c r="J129" s="154">
        <v>0</v>
      </c>
      <c r="K129" s="154">
        <v>0</v>
      </c>
      <c r="L129" s="154">
        <v>0</v>
      </c>
      <c r="M129" s="161">
        <v>2.7</v>
      </c>
      <c r="N129" s="2"/>
    </row>
    <row r="130" spans="1:14" ht="16.5">
      <c r="A130" s="49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2"/>
    </row>
    <row r="131" spans="1:14" ht="16.5">
      <c r="A131" s="49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2"/>
    </row>
    <row r="132" spans="1:14" ht="16.5">
      <c r="A132" s="49"/>
      <c r="B132" s="150"/>
      <c r="C132" s="150"/>
      <c r="D132" s="150"/>
      <c r="E132" s="150"/>
      <c r="F132" s="150"/>
      <c r="G132" s="158"/>
      <c r="H132" s="150"/>
      <c r="I132" s="150"/>
      <c r="J132" s="150"/>
      <c r="K132" s="150"/>
      <c r="L132" s="150"/>
      <c r="M132" s="150"/>
      <c r="N132" s="2"/>
    </row>
    <row r="133" spans="1:14" ht="16.5">
      <c r="A133" s="49" t="s">
        <v>302</v>
      </c>
      <c r="B133" s="179"/>
      <c r="C133" s="163"/>
      <c r="D133" s="163"/>
      <c r="E133" s="179"/>
      <c r="F133" s="179"/>
      <c r="G133" s="179"/>
      <c r="H133" s="179"/>
      <c r="I133" s="163"/>
      <c r="J133" s="163"/>
      <c r="K133" s="179"/>
      <c r="L133" s="179"/>
      <c r="M133" s="179"/>
      <c r="N133" s="2"/>
    </row>
    <row r="134" spans="1:14" ht="16.5">
      <c r="A134" s="1"/>
      <c r="B134" s="1"/>
      <c r="C134" s="1"/>
      <c r="D134" s="1"/>
      <c r="E134" s="1"/>
      <c r="F134" s="181"/>
      <c r="G134" s="181" t="s">
        <v>303</v>
      </c>
      <c r="H134" s="181"/>
      <c r="I134" s="181"/>
      <c r="J134" s="1"/>
      <c r="K134" s="1"/>
      <c r="L134" s="1"/>
      <c r="M134" s="1"/>
      <c r="N134" s="2"/>
    </row>
    <row r="135" spans="1:14" ht="16.5">
      <c r="A135" s="20" t="s">
        <v>164</v>
      </c>
      <c r="B135" s="3"/>
      <c r="C135" s="4"/>
      <c r="D135" s="4"/>
      <c r="E135" s="4"/>
      <c r="F135" s="144" t="s">
        <v>289</v>
      </c>
      <c r="G135" s="144"/>
      <c r="H135" s="144"/>
      <c r="I135" s="144"/>
      <c r="J135" s="4"/>
      <c r="K135" s="4"/>
      <c r="L135" s="4"/>
      <c r="M135" s="22"/>
      <c r="N135" s="2"/>
    </row>
    <row r="136" spans="1:14" ht="16.5">
      <c r="A136" s="145"/>
      <c r="B136" s="23">
        <v>1</v>
      </c>
      <c r="C136" s="6">
        <v>2</v>
      </c>
      <c r="D136" s="6">
        <v>3</v>
      </c>
      <c r="E136" s="6">
        <v>4</v>
      </c>
      <c r="F136" s="6">
        <v>5</v>
      </c>
      <c r="G136" s="6">
        <v>6</v>
      </c>
      <c r="H136" s="6">
        <v>7</v>
      </c>
      <c r="I136" s="6">
        <v>8</v>
      </c>
      <c r="J136" s="6">
        <v>9</v>
      </c>
      <c r="K136" s="6">
        <v>10</v>
      </c>
      <c r="L136" s="6">
        <v>11</v>
      </c>
      <c r="M136" s="6">
        <v>12</v>
      </c>
      <c r="N136" s="2"/>
    </row>
    <row r="137" spans="1:14" ht="16.5">
      <c r="A137" s="7">
        <v>1</v>
      </c>
      <c r="B137" s="146">
        <v>3.3</v>
      </c>
      <c r="C137" s="148" t="s">
        <v>290</v>
      </c>
      <c r="D137" s="147">
        <v>0.2</v>
      </c>
      <c r="E137" s="148" t="s">
        <v>290</v>
      </c>
      <c r="F137" s="148">
        <v>17.899999999999999</v>
      </c>
      <c r="G137" s="148" t="s">
        <v>290</v>
      </c>
      <c r="H137" s="148" t="s">
        <v>290</v>
      </c>
      <c r="I137" s="148" t="s">
        <v>290</v>
      </c>
      <c r="J137" s="148" t="s">
        <v>290</v>
      </c>
      <c r="K137" s="148" t="s">
        <v>290</v>
      </c>
      <c r="L137" s="148" t="s">
        <v>290</v>
      </c>
      <c r="M137" s="151" t="s">
        <v>290</v>
      </c>
      <c r="N137" s="2"/>
    </row>
    <row r="138" spans="1:14" ht="16.5">
      <c r="A138" s="11">
        <v>2</v>
      </c>
      <c r="B138" s="149">
        <v>10.5</v>
      </c>
      <c r="C138" s="148" t="s">
        <v>290</v>
      </c>
      <c r="D138" s="150">
        <v>0.2</v>
      </c>
      <c r="E138" s="148" t="s">
        <v>290</v>
      </c>
      <c r="F138" s="150">
        <v>13.6</v>
      </c>
      <c r="G138" s="148" t="s">
        <v>290</v>
      </c>
      <c r="H138" s="148" t="s">
        <v>290</v>
      </c>
      <c r="I138" s="148" t="s">
        <v>290</v>
      </c>
      <c r="J138" s="148" t="s">
        <v>290</v>
      </c>
      <c r="K138" s="148" t="s">
        <v>290</v>
      </c>
      <c r="L138" s="148" t="s">
        <v>290</v>
      </c>
      <c r="M138" s="151" t="s">
        <v>290</v>
      </c>
      <c r="N138" s="2"/>
    </row>
    <row r="139" spans="1:14" ht="16.5">
      <c r="A139" s="11">
        <v>3</v>
      </c>
      <c r="B139" s="152">
        <v>12.8</v>
      </c>
      <c r="C139" s="148" t="s">
        <v>290</v>
      </c>
      <c r="D139" s="148">
        <v>0.2</v>
      </c>
      <c r="E139" s="148" t="s">
        <v>290</v>
      </c>
      <c r="F139" s="150">
        <v>8.6</v>
      </c>
      <c r="G139" s="148" t="s">
        <v>290</v>
      </c>
      <c r="H139" s="148" t="s">
        <v>290</v>
      </c>
      <c r="I139" s="148" t="s">
        <v>290</v>
      </c>
      <c r="J139" s="148" t="s">
        <v>290</v>
      </c>
      <c r="K139" s="148" t="s">
        <v>290</v>
      </c>
      <c r="L139" s="148" t="s">
        <v>290</v>
      </c>
      <c r="M139" s="151" t="s">
        <v>290</v>
      </c>
      <c r="N139" s="2"/>
    </row>
    <row r="140" spans="1:14" ht="16.5">
      <c r="A140" s="11">
        <v>4</v>
      </c>
      <c r="B140" s="149">
        <v>12.6</v>
      </c>
      <c r="C140" s="148" t="s">
        <v>290</v>
      </c>
      <c r="D140" s="150">
        <v>0.1</v>
      </c>
      <c r="E140" s="148" t="s">
        <v>290</v>
      </c>
      <c r="F140" s="150">
        <v>5.0999999999999996</v>
      </c>
      <c r="G140" s="148" t="s">
        <v>290</v>
      </c>
      <c r="H140" s="148" t="s">
        <v>290</v>
      </c>
      <c r="I140" s="148" t="s">
        <v>290</v>
      </c>
      <c r="J140" s="148" t="s">
        <v>290</v>
      </c>
      <c r="K140" s="148" t="s">
        <v>290</v>
      </c>
      <c r="L140" s="148">
        <v>1.5</v>
      </c>
      <c r="M140" s="72">
        <v>0.1</v>
      </c>
      <c r="N140" s="2"/>
    </row>
    <row r="141" spans="1:14" ht="16.5">
      <c r="A141" s="11">
        <v>5</v>
      </c>
      <c r="B141" s="149">
        <v>11.7</v>
      </c>
      <c r="C141" s="148" t="s">
        <v>290</v>
      </c>
      <c r="D141" s="150">
        <v>0.1</v>
      </c>
      <c r="E141" s="148" t="s">
        <v>290</v>
      </c>
      <c r="F141" s="150">
        <v>3</v>
      </c>
      <c r="G141" s="148" t="s">
        <v>290</v>
      </c>
      <c r="H141" s="148" t="s">
        <v>290</v>
      </c>
      <c r="I141" s="148" t="s">
        <v>290</v>
      </c>
      <c r="J141" s="148" t="s">
        <v>290</v>
      </c>
      <c r="K141" s="148" t="s">
        <v>290</v>
      </c>
      <c r="L141" s="150">
        <v>8</v>
      </c>
      <c r="M141" s="72">
        <v>0.3</v>
      </c>
      <c r="N141" s="2"/>
    </row>
    <row r="142" spans="1:14" ht="16.5">
      <c r="A142" s="11">
        <v>6</v>
      </c>
      <c r="B142" s="149">
        <v>9.4</v>
      </c>
      <c r="C142" s="148" t="s">
        <v>290</v>
      </c>
      <c r="D142" s="150">
        <v>0.1</v>
      </c>
      <c r="E142" s="148" t="s">
        <v>290</v>
      </c>
      <c r="F142" s="150">
        <v>1.5</v>
      </c>
      <c r="G142" s="148" t="s">
        <v>290</v>
      </c>
      <c r="H142" s="148" t="s">
        <v>290</v>
      </c>
      <c r="I142" s="148" t="s">
        <v>290</v>
      </c>
      <c r="J142" s="148" t="s">
        <v>290</v>
      </c>
      <c r="K142" s="148" t="s">
        <v>290</v>
      </c>
      <c r="L142" s="150">
        <v>5</v>
      </c>
      <c r="M142" s="72">
        <v>0.5</v>
      </c>
      <c r="N142" s="2"/>
    </row>
    <row r="143" spans="1:14" ht="16.5">
      <c r="A143" s="11">
        <v>7</v>
      </c>
      <c r="B143" s="149">
        <v>8.3000000000000007</v>
      </c>
      <c r="C143" s="148" t="s">
        <v>290</v>
      </c>
      <c r="D143" s="150">
        <v>0.1</v>
      </c>
      <c r="E143" s="148" t="s">
        <v>290</v>
      </c>
      <c r="F143" s="150">
        <v>0.7</v>
      </c>
      <c r="G143" s="148" t="s">
        <v>290</v>
      </c>
      <c r="H143" s="148" t="s">
        <v>290</v>
      </c>
      <c r="I143" s="148" t="s">
        <v>290</v>
      </c>
      <c r="J143" s="148" t="s">
        <v>290</v>
      </c>
      <c r="K143" s="148" t="s">
        <v>290</v>
      </c>
      <c r="L143" s="150">
        <v>3.3</v>
      </c>
      <c r="M143" s="72">
        <v>0.4</v>
      </c>
      <c r="N143" s="2"/>
    </row>
    <row r="144" spans="1:14" ht="16.5">
      <c r="A144" s="11">
        <v>8</v>
      </c>
      <c r="B144" s="149">
        <v>6.4</v>
      </c>
      <c r="C144" s="148" t="s">
        <v>290</v>
      </c>
      <c r="D144" s="150">
        <v>0</v>
      </c>
      <c r="E144" s="148" t="s">
        <v>290</v>
      </c>
      <c r="F144" s="150">
        <v>0.2</v>
      </c>
      <c r="G144" s="148" t="s">
        <v>290</v>
      </c>
      <c r="H144" s="148" t="s">
        <v>290</v>
      </c>
      <c r="I144" s="148" t="s">
        <v>290</v>
      </c>
      <c r="J144" s="148" t="s">
        <v>290</v>
      </c>
      <c r="K144" s="148" t="s">
        <v>290</v>
      </c>
      <c r="L144" s="150">
        <v>3.2</v>
      </c>
      <c r="M144" s="72">
        <v>0.3</v>
      </c>
      <c r="N144" s="2"/>
    </row>
    <row r="145" spans="1:14" ht="16.5">
      <c r="A145" s="11">
        <v>9</v>
      </c>
      <c r="B145" s="149">
        <v>5.5</v>
      </c>
      <c r="C145" s="148" t="s">
        <v>290</v>
      </c>
      <c r="D145" s="150">
        <v>0</v>
      </c>
      <c r="E145" s="148" t="s">
        <v>290</v>
      </c>
      <c r="F145" s="148" t="s">
        <v>290</v>
      </c>
      <c r="G145" s="148" t="s">
        <v>290</v>
      </c>
      <c r="H145" s="148" t="s">
        <v>290</v>
      </c>
      <c r="I145" s="148" t="s">
        <v>290</v>
      </c>
      <c r="J145" s="148" t="s">
        <v>290</v>
      </c>
      <c r="K145" s="148" t="s">
        <v>290</v>
      </c>
      <c r="L145" s="150">
        <v>2.2999999999999998</v>
      </c>
      <c r="M145" s="72">
        <v>0.1</v>
      </c>
      <c r="N145" s="2"/>
    </row>
    <row r="146" spans="1:14" ht="16.5">
      <c r="A146" s="18">
        <v>10</v>
      </c>
      <c r="B146" s="149">
        <v>4.8</v>
      </c>
      <c r="C146" s="148" t="s">
        <v>290</v>
      </c>
      <c r="D146" s="148" t="s">
        <v>290</v>
      </c>
      <c r="E146" s="148" t="s">
        <v>290</v>
      </c>
      <c r="F146" s="148" t="s">
        <v>290</v>
      </c>
      <c r="G146" s="148" t="s">
        <v>290</v>
      </c>
      <c r="H146" s="148" t="s">
        <v>290</v>
      </c>
      <c r="I146" s="148" t="s">
        <v>290</v>
      </c>
      <c r="J146" s="148" t="s">
        <v>290</v>
      </c>
      <c r="K146" s="148" t="s">
        <v>290</v>
      </c>
      <c r="L146" s="150">
        <v>3.6</v>
      </c>
      <c r="M146" s="72">
        <v>0</v>
      </c>
      <c r="N146" s="2"/>
    </row>
    <row r="147" spans="1:14" ht="16.5">
      <c r="A147" s="18">
        <v>11</v>
      </c>
      <c r="B147" s="149">
        <v>4.0999999999999996</v>
      </c>
      <c r="C147" s="148" t="s">
        <v>290</v>
      </c>
      <c r="D147" s="148" t="s">
        <v>290</v>
      </c>
      <c r="E147" s="148" t="s">
        <v>290</v>
      </c>
      <c r="F147" s="148" t="s">
        <v>290</v>
      </c>
      <c r="G147" s="148" t="s">
        <v>290</v>
      </c>
      <c r="H147" s="148" t="s">
        <v>290</v>
      </c>
      <c r="I147" s="148" t="s">
        <v>290</v>
      </c>
      <c r="J147" s="148" t="s">
        <v>290</v>
      </c>
      <c r="K147" s="148" t="s">
        <v>290</v>
      </c>
      <c r="L147" s="150">
        <v>1.8</v>
      </c>
      <c r="M147" s="72">
        <v>0.1</v>
      </c>
      <c r="N147" s="2"/>
    </row>
    <row r="148" spans="1:14" ht="16.5">
      <c r="A148" s="18">
        <v>12</v>
      </c>
      <c r="B148" s="149">
        <v>3</v>
      </c>
      <c r="C148" s="148" t="s">
        <v>290</v>
      </c>
      <c r="D148" s="148" t="s">
        <v>290</v>
      </c>
      <c r="E148" s="148" t="s">
        <v>290</v>
      </c>
      <c r="F148" s="148" t="s">
        <v>290</v>
      </c>
      <c r="G148" s="148" t="s">
        <v>290</v>
      </c>
      <c r="H148" s="148" t="s">
        <v>290</v>
      </c>
      <c r="I148" s="148" t="s">
        <v>290</v>
      </c>
      <c r="J148" s="148" t="s">
        <v>290</v>
      </c>
      <c r="K148" s="148" t="s">
        <v>290</v>
      </c>
      <c r="L148" s="150">
        <v>0.9</v>
      </c>
      <c r="M148" s="72">
        <v>2.6</v>
      </c>
      <c r="N148" s="2"/>
    </row>
    <row r="149" spans="1:14" ht="16.5">
      <c r="A149" s="18">
        <v>13</v>
      </c>
      <c r="B149" s="149">
        <v>2.2999999999999998</v>
      </c>
      <c r="C149" s="148" t="s">
        <v>290</v>
      </c>
      <c r="D149" s="148" t="s">
        <v>290</v>
      </c>
      <c r="E149" s="150">
        <v>0.2</v>
      </c>
      <c r="F149" s="148" t="s">
        <v>290</v>
      </c>
      <c r="G149" s="148" t="s">
        <v>290</v>
      </c>
      <c r="H149" s="148" t="s">
        <v>290</v>
      </c>
      <c r="I149" s="148" t="s">
        <v>290</v>
      </c>
      <c r="J149" s="148" t="s">
        <v>290</v>
      </c>
      <c r="K149" s="148" t="s">
        <v>290</v>
      </c>
      <c r="L149" s="150">
        <v>0.7</v>
      </c>
      <c r="M149" s="151">
        <v>4.8</v>
      </c>
      <c r="N149" s="2"/>
    </row>
    <row r="150" spans="1:14" ht="16.5">
      <c r="A150" s="18">
        <v>14</v>
      </c>
      <c r="B150" s="149">
        <v>2</v>
      </c>
      <c r="C150" s="148" t="s">
        <v>290</v>
      </c>
      <c r="D150" s="148" t="s">
        <v>290</v>
      </c>
      <c r="E150" s="150">
        <v>4.5</v>
      </c>
      <c r="F150" s="148" t="s">
        <v>290</v>
      </c>
      <c r="G150" s="148" t="s">
        <v>290</v>
      </c>
      <c r="H150" s="148" t="s">
        <v>290</v>
      </c>
      <c r="I150" s="148" t="s">
        <v>290</v>
      </c>
      <c r="J150" s="148" t="s">
        <v>290</v>
      </c>
      <c r="K150" s="148" t="s">
        <v>290</v>
      </c>
      <c r="L150" s="150">
        <v>0.4</v>
      </c>
      <c r="M150" s="72">
        <v>2.7</v>
      </c>
      <c r="N150" s="2"/>
    </row>
    <row r="151" spans="1:14" ht="16.5">
      <c r="A151" s="18">
        <v>15</v>
      </c>
      <c r="B151" s="149">
        <v>1.7</v>
      </c>
      <c r="C151" s="150">
        <v>0</v>
      </c>
      <c r="D151" s="148" t="s">
        <v>290</v>
      </c>
      <c r="E151" s="150">
        <v>7.6</v>
      </c>
      <c r="F151" s="148" t="s">
        <v>290</v>
      </c>
      <c r="G151" s="148" t="s">
        <v>290</v>
      </c>
      <c r="H151" s="148" t="s">
        <v>290</v>
      </c>
      <c r="I151" s="148" t="s">
        <v>290</v>
      </c>
      <c r="J151" s="148" t="s">
        <v>290</v>
      </c>
      <c r="K151" s="148" t="s">
        <v>290</v>
      </c>
      <c r="L151" s="150">
        <v>0.2</v>
      </c>
      <c r="M151" s="72">
        <v>0.6</v>
      </c>
      <c r="N151" s="2"/>
    </row>
    <row r="152" spans="1:14" ht="16.5">
      <c r="A152" s="18">
        <v>16</v>
      </c>
      <c r="B152" s="149">
        <v>1.5</v>
      </c>
      <c r="C152" s="150">
        <v>0</v>
      </c>
      <c r="D152" s="148" t="s">
        <v>290</v>
      </c>
      <c r="E152" s="150">
        <v>38.4</v>
      </c>
      <c r="F152" s="148" t="s">
        <v>290</v>
      </c>
      <c r="G152" s="148" t="s">
        <v>290</v>
      </c>
      <c r="H152" s="148" t="s">
        <v>290</v>
      </c>
      <c r="I152" s="148" t="s">
        <v>290</v>
      </c>
      <c r="J152" s="148" t="s">
        <v>290</v>
      </c>
      <c r="K152" s="148" t="s">
        <v>290</v>
      </c>
      <c r="L152" s="150">
        <v>0.7</v>
      </c>
      <c r="M152" s="72">
        <v>0.4</v>
      </c>
      <c r="N152" s="2"/>
    </row>
    <row r="153" spans="1:14" ht="16.5">
      <c r="A153" s="18">
        <v>17</v>
      </c>
      <c r="B153" s="149">
        <v>1.2</v>
      </c>
      <c r="C153" s="150">
        <v>0</v>
      </c>
      <c r="D153" s="148" t="s">
        <v>290</v>
      </c>
      <c r="E153" s="148">
        <v>58.6</v>
      </c>
      <c r="F153" s="148" t="s">
        <v>290</v>
      </c>
      <c r="G153" s="148" t="s">
        <v>290</v>
      </c>
      <c r="H153" s="148" t="s">
        <v>290</v>
      </c>
      <c r="I153" s="148" t="s">
        <v>290</v>
      </c>
      <c r="J153" s="148" t="s">
        <v>290</v>
      </c>
      <c r="K153" s="148" t="s">
        <v>290</v>
      </c>
      <c r="L153" s="150">
        <v>0.5</v>
      </c>
      <c r="M153" s="72">
        <v>1.2</v>
      </c>
      <c r="N153" s="2"/>
    </row>
    <row r="154" spans="1:14" ht="16.5">
      <c r="A154" s="18">
        <v>18</v>
      </c>
      <c r="B154" s="149">
        <v>0.9</v>
      </c>
      <c r="C154" s="150">
        <v>0.1</v>
      </c>
      <c r="D154" s="148" t="s">
        <v>290</v>
      </c>
      <c r="E154" s="148">
        <v>65.8</v>
      </c>
      <c r="F154" s="148" t="s">
        <v>290</v>
      </c>
      <c r="G154" s="148" t="s">
        <v>290</v>
      </c>
      <c r="H154" s="148" t="s">
        <v>290</v>
      </c>
      <c r="I154" s="148" t="s">
        <v>290</v>
      </c>
      <c r="J154" s="148" t="s">
        <v>290</v>
      </c>
      <c r="K154" s="148" t="s">
        <v>290</v>
      </c>
      <c r="L154" s="150">
        <v>0.1</v>
      </c>
      <c r="M154" s="72">
        <v>1.9</v>
      </c>
      <c r="N154" s="2"/>
    </row>
    <row r="155" spans="1:14" ht="16.5">
      <c r="A155" s="18">
        <v>19</v>
      </c>
      <c r="B155" s="149">
        <v>0.6</v>
      </c>
      <c r="C155" s="150">
        <v>0.2</v>
      </c>
      <c r="D155" s="148" t="s">
        <v>290</v>
      </c>
      <c r="E155" s="150">
        <v>50</v>
      </c>
      <c r="F155" s="148" t="s">
        <v>290</v>
      </c>
      <c r="G155" s="148" t="s">
        <v>290</v>
      </c>
      <c r="H155" s="148" t="s">
        <v>290</v>
      </c>
      <c r="I155" s="148" t="s">
        <v>290</v>
      </c>
      <c r="J155" s="148" t="s">
        <v>290</v>
      </c>
      <c r="K155" s="148" t="s">
        <v>290</v>
      </c>
      <c r="L155" s="150">
        <v>0</v>
      </c>
      <c r="M155" s="72">
        <v>1.7</v>
      </c>
      <c r="N155" s="2"/>
    </row>
    <row r="156" spans="1:14" ht="16.5">
      <c r="A156" s="18">
        <v>20</v>
      </c>
      <c r="B156" s="149">
        <v>0.2</v>
      </c>
      <c r="C156" s="150">
        <v>0.2</v>
      </c>
      <c r="D156" s="148" t="s">
        <v>290</v>
      </c>
      <c r="E156" s="150">
        <v>23.5</v>
      </c>
      <c r="F156" s="148" t="s">
        <v>290</v>
      </c>
      <c r="G156" s="148" t="s">
        <v>290</v>
      </c>
      <c r="H156" s="148" t="s">
        <v>290</v>
      </c>
      <c r="I156" s="148" t="s">
        <v>290</v>
      </c>
      <c r="J156" s="148" t="s">
        <v>290</v>
      </c>
      <c r="K156" s="148" t="s">
        <v>290</v>
      </c>
      <c r="L156" s="150">
        <v>0</v>
      </c>
      <c r="M156" s="72">
        <v>1.3</v>
      </c>
      <c r="N156" s="2"/>
    </row>
    <row r="157" spans="1:14" ht="16.5">
      <c r="A157" s="18">
        <v>21</v>
      </c>
      <c r="B157" s="149">
        <v>0</v>
      </c>
      <c r="C157" s="148">
        <v>0.2</v>
      </c>
      <c r="D157" s="148" t="s">
        <v>290</v>
      </c>
      <c r="E157" s="150">
        <v>12</v>
      </c>
      <c r="F157" s="148" t="s">
        <v>290</v>
      </c>
      <c r="G157" s="148" t="s">
        <v>290</v>
      </c>
      <c r="H157" s="148" t="s">
        <v>290</v>
      </c>
      <c r="I157" s="148" t="s">
        <v>290</v>
      </c>
      <c r="J157" s="148" t="s">
        <v>290</v>
      </c>
      <c r="K157" s="148" t="s">
        <v>290</v>
      </c>
      <c r="L157" s="150">
        <v>0.5</v>
      </c>
      <c r="M157" s="72">
        <v>1.3</v>
      </c>
      <c r="N157" s="2"/>
    </row>
    <row r="158" spans="1:14" ht="16.5">
      <c r="A158" s="18">
        <v>22</v>
      </c>
      <c r="B158" s="149">
        <v>0</v>
      </c>
      <c r="C158" s="148">
        <v>0.2</v>
      </c>
      <c r="D158" s="148" t="s">
        <v>290</v>
      </c>
      <c r="E158" s="150">
        <v>9.5</v>
      </c>
      <c r="F158" s="148" t="s">
        <v>290</v>
      </c>
      <c r="G158" s="148" t="s">
        <v>290</v>
      </c>
      <c r="H158" s="148" t="s">
        <v>290</v>
      </c>
      <c r="I158" s="148" t="s">
        <v>290</v>
      </c>
      <c r="J158" s="148" t="s">
        <v>290</v>
      </c>
      <c r="K158" s="148" t="s">
        <v>290</v>
      </c>
      <c r="L158" s="150">
        <v>0.8</v>
      </c>
      <c r="M158" s="72">
        <v>1.7</v>
      </c>
      <c r="N158" s="2"/>
    </row>
    <row r="159" spans="1:14" ht="16.5">
      <c r="A159" s="18">
        <v>23</v>
      </c>
      <c r="B159" s="152" t="s">
        <v>290</v>
      </c>
      <c r="C159" s="148">
        <v>0.2</v>
      </c>
      <c r="D159" s="148" t="s">
        <v>290</v>
      </c>
      <c r="E159" s="150">
        <v>17.2</v>
      </c>
      <c r="F159" s="148" t="s">
        <v>290</v>
      </c>
      <c r="G159" s="148" t="s">
        <v>290</v>
      </c>
      <c r="H159" s="148" t="s">
        <v>290</v>
      </c>
      <c r="I159" s="148" t="s">
        <v>290</v>
      </c>
      <c r="J159" s="148" t="s">
        <v>290</v>
      </c>
      <c r="K159" s="148" t="s">
        <v>290</v>
      </c>
      <c r="L159" s="150">
        <v>1</v>
      </c>
      <c r="M159" s="72">
        <v>1.9</v>
      </c>
      <c r="N159" s="2"/>
    </row>
    <row r="160" spans="1:14" ht="16.5">
      <c r="A160" s="18">
        <v>24</v>
      </c>
      <c r="B160" s="152" t="s">
        <v>290</v>
      </c>
      <c r="C160" s="150">
        <v>0.2</v>
      </c>
      <c r="D160" s="148" t="s">
        <v>290</v>
      </c>
      <c r="E160" s="150">
        <v>26.9</v>
      </c>
      <c r="F160" s="148" t="s">
        <v>290</v>
      </c>
      <c r="G160" s="148" t="s">
        <v>290</v>
      </c>
      <c r="H160" s="148" t="s">
        <v>290</v>
      </c>
      <c r="I160" s="148" t="s">
        <v>290</v>
      </c>
      <c r="J160" s="148" t="s">
        <v>290</v>
      </c>
      <c r="K160" s="148" t="s">
        <v>290</v>
      </c>
      <c r="L160" s="150">
        <v>0.7</v>
      </c>
      <c r="M160" s="72">
        <v>2.2999999999999998</v>
      </c>
      <c r="N160" s="2"/>
    </row>
    <row r="161" spans="1:15" ht="16.5">
      <c r="A161" s="18">
        <v>25</v>
      </c>
      <c r="B161" s="152" t="s">
        <v>290</v>
      </c>
      <c r="C161" s="150">
        <v>0.2</v>
      </c>
      <c r="D161" s="148" t="s">
        <v>290</v>
      </c>
      <c r="E161" s="150">
        <v>32.6</v>
      </c>
      <c r="F161" s="148" t="s">
        <v>290</v>
      </c>
      <c r="G161" s="148" t="s">
        <v>290</v>
      </c>
      <c r="H161" s="148" t="s">
        <v>290</v>
      </c>
      <c r="I161" s="148" t="s">
        <v>290</v>
      </c>
      <c r="J161" s="148" t="s">
        <v>290</v>
      </c>
      <c r="K161" s="148" t="s">
        <v>290</v>
      </c>
      <c r="L161" s="150">
        <v>0.3</v>
      </c>
      <c r="M161" s="72">
        <v>2.5</v>
      </c>
      <c r="N161" s="2"/>
    </row>
    <row r="162" spans="1:15" ht="16.5">
      <c r="A162" s="18">
        <v>26</v>
      </c>
      <c r="B162" s="152" t="s">
        <v>290</v>
      </c>
      <c r="C162" s="150">
        <v>0.2</v>
      </c>
      <c r="D162" s="148" t="s">
        <v>290</v>
      </c>
      <c r="E162" s="150">
        <v>33.799999999999997</v>
      </c>
      <c r="F162" s="148" t="s">
        <v>290</v>
      </c>
      <c r="G162" s="148" t="s">
        <v>290</v>
      </c>
      <c r="H162" s="148" t="s">
        <v>290</v>
      </c>
      <c r="I162" s="148" t="s">
        <v>290</v>
      </c>
      <c r="J162" s="148" t="s">
        <v>290</v>
      </c>
      <c r="K162" s="148" t="s">
        <v>290</v>
      </c>
      <c r="L162" s="150">
        <v>0.1</v>
      </c>
      <c r="M162" s="72">
        <v>1.8</v>
      </c>
      <c r="N162" s="2"/>
    </row>
    <row r="163" spans="1:15" ht="16.5">
      <c r="A163" s="18">
        <v>27</v>
      </c>
      <c r="B163" s="152" t="s">
        <v>290</v>
      </c>
      <c r="C163" s="150">
        <v>0.1</v>
      </c>
      <c r="D163" s="148" t="s">
        <v>290</v>
      </c>
      <c r="E163" s="150">
        <v>32.700000000000003</v>
      </c>
      <c r="F163" s="148" t="s">
        <v>290</v>
      </c>
      <c r="G163" s="148" t="s">
        <v>290</v>
      </c>
      <c r="H163" s="148" t="s">
        <v>290</v>
      </c>
      <c r="I163" s="148" t="s">
        <v>290</v>
      </c>
      <c r="J163" s="148" t="s">
        <v>290</v>
      </c>
      <c r="K163" s="148" t="s">
        <v>290</v>
      </c>
      <c r="L163" s="150">
        <v>0</v>
      </c>
      <c r="M163" s="72">
        <v>3</v>
      </c>
      <c r="N163" s="2"/>
    </row>
    <row r="164" spans="1:15" ht="16.5">
      <c r="A164" s="18">
        <v>28</v>
      </c>
      <c r="B164" s="152" t="s">
        <v>290</v>
      </c>
      <c r="C164" s="150">
        <v>0.1</v>
      </c>
      <c r="D164" s="148" t="s">
        <v>290</v>
      </c>
      <c r="E164" s="150">
        <v>32.1</v>
      </c>
      <c r="F164" s="148" t="s">
        <v>290</v>
      </c>
      <c r="G164" s="148" t="s">
        <v>290</v>
      </c>
      <c r="H164" s="148" t="s">
        <v>290</v>
      </c>
      <c r="I164" s="148" t="s">
        <v>290</v>
      </c>
      <c r="J164" s="148" t="s">
        <v>290</v>
      </c>
      <c r="K164" s="148" t="s">
        <v>290</v>
      </c>
      <c r="L164" s="150">
        <v>0.7</v>
      </c>
      <c r="M164" s="72">
        <v>2.4</v>
      </c>
      <c r="N164" s="2"/>
    </row>
    <row r="165" spans="1:15" ht="16.5">
      <c r="A165" s="18">
        <v>29</v>
      </c>
      <c r="B165" s="152" t="s">
        <v>290</v>
      </c>
      <c r="C165" s="150"/>
      <c r="D165" s="148" t="s">
        <v>290</v>
      </c>
      <c r="E165" s="150">
        <v>24.6</v>
      </c>
      <c r="F165" s="148" t="s">
        <v>290</v>
      </c>
      <c r="G165" s="148" t="s">
        <v>290</v>
      </c>
      <c r="H165" s="148" t="s">
        <v>290</v>
      </c>
      <c r="I165" s="148" t="s">
        <v>290</v>
      </c>
      <c r="J165" s="148" t="s">
        <v>290</v>
      </c>
      <c r="K165" s="148" t="s">
        <v>290</v>
      </c>
      <c r="L165" s="150">
        <v>0.3</v>
      </c>
      <c r="M165" s="72">
        <v>2.4</v>
      </c>
      <c r="N165" s="2"/>
    </row>
    <row r="166" spans="1:15" ht="16.5">
      <c r="A166" s="18">
        <v>30</v>
      </c>
      <c r="B166" s="152" t="s">
        <v>290</v>
      </c>
      <c r="C166" s="150"/>
      <c r="D166" s="148" t="s">
        <v>290</v>
      </c>
      <c r="E166" s="150">
        <v>22</v>
      </c>
      <c r="F166" s="148" t="s">
        <v>290</v>
      </c>
      <c r="G166" s="148" t="s">
        <v>290</v>
      </c>
      <c r="H166" s="148" t="s">
        <v>290</v>
      </c>
      <c r="I166" s="148" t="s">
        <v>290</v>
      </c>
      <c r="J166" s="148" t="s">
        <v>290</v>
      </c>
      <c r="K166" s="148" t="s">
        <v>290</v>
      </c>
      <c r="L166" s="150">
        <v>0</v>
      </c>
      <c r="M166" s="72">
        <v>3</v>
      </c>
      <c r="N166" s="2"/>
    </row>
    <row r="167" spans="1:15" ht="16.5">
      <c r="A167" s="92">
        <v>31</v>
      </c>
      <c r="B167" s="152" t="s">
        <v>290</v>
      </c>
      <c r="C167" s="154"/>
      <c r="D167" s="148" t="s">
        <v>290</v>
      </c>
      <c r="E167" s="154"/>
      <c r="F167" s="148" t="s">
        <v>290</v>
      </c>
      <c r="G167" s="154"/>
      <c r="H167" s="148" t="s">
        <v>290</v>
      </c>
      <c r="I167" s="148" t="s">
        <v>290</v>
      </c>
      <c r="J167" s="154"/>
      <c r="K167" s="148" t="s">
        <v>290</v>
      </c>
      <c r="L167" s="150"/>
      <c r="M167" s="72">
        <v>2</v>
      </c>
      <c r="N167" s="2"/>
    </row>
    <row r="168" spans="1:15" ht="16.5">
      <c r="A168" s="51" t="s">
        <v>291</v>
      </c>
      <c r="B168" s="146">
        <f>SUM(B137:B146)/10</f>
        <v>8.5300000000000011</v>
      </c>
      <c r="C168" s="147" t="s">
        <v>292</v>
      </c>
      <c r="D168" s="147">
        <f>SUM(D137:D146)/10</f>
        <v>0.1</v>
      </c>
      <c r="E168" s="147" t="s">
        <v>292</v>
      </c>
      <c r="F168" s="147">
        <f>SUM(F137:F146)/10</f>
        <v>5.0600000000000005</v>
      </c>
      <c r="G168" s="147" t="s">
        <v>292</v>
      </c>
      <c r="H168" s="147" t="s">
        <v>292</v>
      </c>
      <c r="I168" s="147" t="s">
        <v>292</v>
      </c>
      <c r="J168" s="147" t="s">
        <v>292</v>
      </c>
      <c r="K168" s="147" t="s">
        <v>292</v>
      </c>
      <c r="L168" s="147">
        <f>SUM(L137:L146)/10</f>
        <v>2.6900000000000004</v>
      </c>
      <c r="M168" s="156">
        <f>SUM(M137:M146)/10</f>
        <v>0.17</v>
      </c>
      <c r="N168" s="2"/>
    </row>
    <row r="169" spans="1:15" ht="16.5">
      <c r="A169" s="51" t="s">
        <v>293</v>
      </c>
      <c r="B169" s="149">
        <f>SUM(B147:B156)/10</f>
        <v>1.7499999999999996</v>
      </c>
      <c r="C169" s="150">
        <f>SUM(C147:C156)/10</f>
        <v>0.05</v>
      </c>
      <c r="D169" s="150" t="s">
        <v>292</v>
      </c>
      <c r="E169" s="150">
        <f>SUM(E147:E156)/10</f>
        <v>24.860000000000003</v>
      </c>
      <c r="F169" s="150" t="s">
        <v>292</v>
      </c>
      <c r="G169" s="150" t="s">
        <v>292</v>
      </c>
      <c r="H169" s="150" t="s">
        <v>292</v>
      </c>
      <c r="I169" s="150" t="s">
        <v>292</v>
      </c>
      <c r="J169" s="150" t="s">
        <v>292</v>
      </c>
      <c r="K169" s="150" t="s">
        <v>292</v>
      </c>
      <c r="L169" s="150">
        <f>SUM(L147:L156)/10</f>
        <v>0.53</v>
      </c>
      <c r="M169" s="72">
        <f>SUM(M147:M156)/10</f>
        <v>1.7299999999999998</v>
      </c>
      <c r="N169" s="2"/>
    </row>
    <row r="170" spans="1:15" ht="16.5">
      <c r="A170" s="51" t="s">
        <v>294</v>
      </c>
      <c r="B170" s="149">
        <f>SUM(B157:B167)/11</f>
        <v>0</v>
      </c>
      <c r="C170" s="150">
        <f>SUM(C157:C167)/9</f>
        <v>0.15555555555555556</v>
      </c>
      <c r="D170" s="150" t="s">
        <v>292</v>
      </c>
      <c r="E170" s="150">
        <f>SUM(E157:E167)/10</f>
        <v>24.339999999999996</v>
      </c>
      <c r="F170" s="150" t="s">
        <v>292</v>
      </c>
      <c r="G170" s="150" t="s">
        <v>292</v>
      </c>
      <c r="H170" s="150" t="s">
        <v>292</v>
      </c>
      <c r="I170" s="150" t="s">
        <v>292</v>
      </c>
      <c r="J170" s="150" t="s">
        <v>292</v>
      </c>
      <c r="K170" s="150" t="s">
        <v>292</v>
      </c>
      <c r="L170" s="150">
        <f>SUM(L157:L167)/10</f>
        <v>0.43999999999999995</v>
      </c>
      <c r="M170" s="72">
        <f>SUM(M157:M167)/11</f>
        <v>2.209090909090909</v>
      </c>
      <c r="N170" s="2"/>
    </row>
    <row r="171" spans="1:15" ht="16.5">
      <c r="A171" s="51" t="s">
        <v>295</v>
      </c>
      <c r="B171" s="149">
        <f>SUM(B137:B167)/31</f>
        <v>3.3161290322580648</v>
      </c>
      <c r="C171" s="150">
        <f>SUM(C137:C167)/29</f>
        <v>6.5517241379310337E-2</v>
      </c>
      <c r="D171" s="150">
        <f>SUM(D137:D167)/31</f>
        <v>3.2258064516129031E-2</v>
      </c>
      <c r="E171" s="150">
        <f>SUM(E137:E167)/30</f>
        <v>16.400000000000002</v>
      </c>
      <c r="F171" s="150">
        <f>SUM(F137:F167)/31</f>
        <v>1.6322580645161293</v>
      </c>
      <c r="G171" s="150" t="s">
        <v>292</v>
      </c>
      <c r="H171" s="150" t="s">
        <v>292</v>
      </c>
      <c r="I171" s="150" t="s">
        <v>292</v>
      </c>
      <c r="J171" s="150" t="s">
        <v>292</v>
      </c>
      <c r="K171" s="150" t="s">
        <v>292</v>
      </c>
      <c r="L171" s="150">
        <f>SUM(L137:L167)/30</f>
        <v>1.2199999999999998</v>
      </c>
      <c r="M171" s="72">
        <f>SUM(M137:M167)/31</f>
        <v>1.3967741935483871</v>
      </c>
      <c r="N171" s="2"/>
      <c r="O171" s="157"/>
    </row>
    <row r="172" spans="1:15" ht="16.5">
      <c r="A172" s="51" t="s">
        <v>296</v>
      </c>
      <c r="B172" s="149">
        <v>14.4</v>
      </c>
      <c r="C172" s="150">
        <v>0.2</v>
      </c>
      <c r="D172" s="150">
        <v>0.2</v>
      </c>
      <c r="E172" s="150">
        <v>71.2</v>
      </c>
      <c r="F172" s="150">
        <v>20.8</v>
      </c>
      <c r="G172" s="150" t="s">
        <v>292</v>
      </c>
      <c r="H172" s="150" t="s">
        <v>292</v>
      </c>
      <c r="I172" s="150" t="s">
        <v>292</v>
      </c>
      <c r="J172" s="150" t="s">
        <v>292</v>
      </c>
      <c r="K172" s="150" t="s">
        <v>292</v>
      </c>
      <c r="L172" s="150">
        <v>13.6</v>
      </c>
      <c r="M172" s="72">
        <v>5</v>
      </c>
      <c r="N172" s="2"/>
    </row>
    <row r="173" spans="1:15" ht="16.5">
      <c r="A173" s="13" t="s">
        <v>297</v>
      </c>
      <c r="B173" s="159" t="s">
        <v>292</v>
      </c>
      <c r="C173" s="154" t="s">
        <v>292</v>
      </c>
      <c r="D173" s="154" t="s">
        <v>292</v>
      </c>
      <c r="E173" s="154" t="s">
        <v>292</v>
      </c>
      <c r="F173" s="154" t="s">
        <v>292</v>
      </c>
      <c r="G173" s="154" t="s">
        <v>292</v>
      </c>
      <c r="H173" s="154" t="s">
        <v>292</v>
      </c>
      <c r="I173" s="154" t="s">
        <v>292</v>
      </c>
      <c r="J173" s="154" t="s">
        <v>292</v>
      </c>
      <c r="K173" s="154" t="s">
        <v>292</v>
      </c>
      <c r="L173" s="154" t="s">
        <v>292</v>
      </c>
      <c r="M173" s="161" t="s">
        <v>292</v>
      </c>
      <c r="N173" s="2"/>
    </row>
    <row r="174" spans="1:15" ht="16.5">
      <c r="A174" s="49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2"/>
    </row>
    <row r="175" spans="1:15" ht="16.5">
      <c r="A175" s="49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2"/>
    </row>
    <row r="176" spans="1:15" ht="16.5">
      <c r="A176" s="49"/>
      <c r="B176" s="150"/>
      <c r="C176" s="150"/>
      <c r="D176" s="150"/>
      <c r="E176" s="150"/>
      <c r="F176" s="150"/>
      <c r="G176" s="158"/>
      <c r="H176" s="150"/>
      <c r="I176" s="150"/>
      <c r="J176" s="150"/>
      <c r="K176" s="150"/>
      <c r="L176" s="150"/>
      <c r="M176" s="150"/>
      <c r="N176" s="2"/>
    </row>
    <row r="177" spans="1:14" ht="16.5">
      <c r="A177" s="49" t="s">
        <v>304</v>
      </c>
      <c r="B177" s="182"/>
      <c r="C177" s="163"/>
      <c r="D177" s="163"/>
      <c r="E177" s="49"/>
      <c r="F177" s="182"/>
      <c r="G177" s="183"/>
      <c r="H177" s="184"/>
      <c r="I177" s="163"/>
      <c r="J177" s="163"/>
      <c r="K177" s="182"/>
      <c r="L177" s="182"/>
      <c r="M177" s="182"/>
      <c r="N177" s="2"/>
    </row>
    <row r="178" spans="1:14" ht="16.5">
      <c r="A178" s="1"/>
      <c r="B178" s="1"/>
      <c r="C178" s="1"/>
      <c r="D178" s="1"/>
      <c r="E178" s="1"/>
      <c r="F178" s="400" t="s">
        <v>305</v>
      </c>
      <c r="G178" s="400"/>
      <c r="H178" s="400"/>
      <c r="I178" s="400"/>
      <c r="J178" s="1"/>
      <c r="K178" s="1"/>
      <c r="L178" s="1"/>
      <c r="M178" s="1"/>
      <c r="N178" s="2"/>
    </row>
    <row r="179" spans="1:14" ht="16.5">
      <c r="A179" s="20" t="s">
        <v>164</v>
      </c>
      <c r="B179" s="3"/>
      <c r="C179" s="4"/>
      <c r="D179" s="4"/>
      <c r="E179" s="4"/>
      <c r="F179" s="144" t="s">
        <v>289</v>
      </c>
      <c r="G179" s="144"/>
      <c r="H179" s="144"/>
      <c r="I179" s="144"/>
      <c r="J179" s="4"/>
      <c r="K179" s="4"/>
      <c r="L179" s="4"/>
      <c r="M179" s="22"/>
      <c r="N179" s="2"/>
    </row>
    <row r="180" spans="1:14" ht="16.5">
      <c r="A180" s="145"/>
      <c r="B180" s="23">
        <v>1</v>
      </c>
      <c r="C180" s="6">
        <v>2</v>
      </c>
      <c r="D180" s="6">
        <v>3</v>
      </c>
      <c r="E180" s="6">
        <v>4</v>
      </c>
      <c r="F180" s="6">
        <v>5</v>
      </c>
      <c r="G180" s="6">
        <v>6</v>
      </c>
      <c r="H180" s="6">
        <v>7</v>
      </c>
      <c r="I180" s="6">
        <v>8</v>
      </c>
      <c r="J180" s="6">
        <v>9</v>
      </c>
      <c r="K180" s="6">
        <v>10</v>
      </c>
      <c r="L180" s="6">
        <v>11</v>
      </c>
      <c r="M180" s="6">
        <v>12</v>
      </c>
      <c r="N180" s="2"/>
    </row>
    <row r="181" spans="1:14" ht="16.5">
      <c r="A181" s="38">
        <v>1</v>
      </c>
      <c r="B181" s="146">
        <v>2</v>
      </c>
      <c r="C181" s="165">
        <v>0</v>
      </c>
      <c r="D181" s="147">
        <v>0.1</v>
      </c>
      <c r="E181" s="150">
        <v>0</v>
      </c>
      <c r="F181" s="148">
        <v>1.1000000000000001</v>
      </c>
      <c r="G181" s="148">
        <v>0</v>
      </c>
      <c r="H181" s="148" t="s">
        <v>290</v>
      </c>
      <c r="I181" s="148" t="s">
        <v>290</v>
      </c>
      <c r="J181" s="148" t="s">
        <v>290</v>
      </c>
      <c r="K181" s="148" t="s">
        <v>290</v>
      </c>
      <c r="L181" s="150">
        <v>0.2</v>
      </c>
      <c r="M181" s="72">
        <v>1</v>
      </c>
      <c r="N181" s="2"/>
    </row>
    <row r="182" spans="1:14" ht="16.5">
      <c r="A182" s="18">
        <v>2</v>
      </c>
      <c r="B182" s="149">
        <v>6.4</v>
      </c>
      <c r="C182" s="150">
        <v>0</v>
      </c>
      <c r="D182" s="148">
        <v>0.1</v>
      </c>
      <c r="E182" s="148" t="s">
        <v>290</v>
      </c>
      <c r="F182" s="150">
        <v>0.7</v>
      </c>
      <c r="G182" s="150">
        <v>0</v>
      </c>
      <c r="H182" s="148" t="s">
        <v>290</v>
      </c>
      <c r="I182" s="148" t="s">
        <v>290</v>
      </c>
      <c r="J182" s="148" t="s">
        <v>290</v>
      </c>
      <c r="K182" s="148" t="s">
        <v>290</v>
      </c>
      <c r="L182" s="148">
        <v>0.2</v>
      </c>
      <c r="M182" s="72">
        <v>0.8</v>
      </c>
      <c r="N182" s="2"/>
    </row>
    <row r="183" spans="1:14" ht="16.5">
      <c r="A183" s="18">
        <v>3</v>
      </c>
      <c r="B183" s="152">
        <v>7.2</v>
      </c>
      <c r="C183" s="150">
        <v>0</v>
      </c>
      <c r="D183" s="150">
        <v>0.1</v>
      </c>
      <c r="E183" s="148" t="s">
        <v>290</v>
      </c>
      <c r="F183" s="150">
        <v>0.6</v>
      </c>
      <c r="G183" s="148" t="s">
        <v>290</v>
      </c>
      <c r="H183" s="148" t="s">
        <v>290</v>
      </c>
      <c r="I183" s="148" t="s">
        <v>290</v>
      </c>
      <c r="J183" s="148" t="s">
        <v>290</v>
      </c>
      <c r="K183" s="148" t="s">
        <v>290</v>
      </c>
      <c r="L183" s="150">
        <v>0.3</v>
      </c>
      <c r="M183" s="72">
        <v>0.7</v>
      </c>
      <c r="N183" s="2"/>
    </row>
    <row r="184" spans="1:14" ht="16.5">
      <c r="A184" s="18">
        <v>4</v>
      </c>
      <c r="B184" s="149">
        <v>6</v>
      </c>
      <c r="C184" s="150">
        <v>0</v>
      </c>
      <c r="D184" s="150">
        <v>0</v>
      </c>
      <c r="E184" s="148" t="s">
        <v>290</v>
      </c>
      <c r="F184" s="150">
        <v>0.5</v>
      </c>
      <c r="G184" s="148" t="s">
        <v>290</v>
      </c>
      <c r="H184" s="148" t="s">
        <v>290</v>
      </c>
      <c r="I184" s="148" t="s">
        <v>290</v>
      </c>
      <c r="J184" s="148" t="s">
        <v>290</v>
      </c>
      <c r="K184" s="148" t="s">
        <v>290</v>
      </c>
      <c r="L184" s="148">
        <v>3.7</v>
      </c>
      <c r="M184" s="72">
        <v>1.1000000000000001</v>
      </c>
      <c r="N184" s="2"/>
    </row>
    <row r="185" spans="1:14" ht="16.5">
      <c r="A185" s="18">
        <v>5</v>
      </c>
      <c r="B185" s="149">
        <v>4.4000000000000004</v>
      </c>
      <c r="C185" s="150">
        <v>0</v>
      </c>
      <c r="D185" s="150">
        <v>0</v>
      </c>
      <c r="E185" s="148" t="s">
        <v>290</v>
      </c>
      <c r="F185" s="150">
        <v>0.4</v>
      </c>
      <c r="G185" s="148" t="s">
        <v>290</v>
      </c>
      <c r="H185" s="148" t="s">
        <v>290</v>
      </c>
      <c r="I185" s="148" t="s">
        <v>290</v>
      </c>
      <c r="J185" s="148" t="s">
        <v>290</v>
      </c>
      <c r="K185" s="148" t="s">
        <v>290</v>
      </c>
      <c r="L185" s="150">
        <v>11.6</v>
      </c>
      <c r="M185" s="72">
        <v>1.5</v>
      </c>
      <c r="N185" s="2"/>
    </row>
    <row r="186" spans="1:14" ht="16.5">
      <c r="A186" s="18">
        <v>6</v>
      </c>
      <c r="B186" s="149">
        <v>3.3</v>
      </c>
      <c r="C186" s="150">
        <v>0.1</v>
      </c>
      <c r="D186" s="150">
        <v>0</v>
      </c>
      <c r="E186" s="148" t="s">
        <v>290</v>
      </c>
      <c r="F186" s="150">
        <v>0.3</v>
      </c>
      <c r="G186" s="148" t="s">
        <v>290</v>
      </c>
      <c r="H186" s="148" t="s">
        <v>290</v>
      </c>
      <c r="I186" s="148" t="s">
        <v>290</v>
      </c>
      <c r="J186" s="148" t="s">
        <v>290</v>
      </c>
      <c r="K186" s="148" t="s">
        <v>290</v>
      </c>
      <c r="L186" s="150">
        <v>6.3</v>
      </c>
      <c r="M186" s="72">
        <v>2.1</v>
      </c>
      <c r="N186" s="2"/>
    </row>
    <row r="187" spans="1:14" ht="16.5">
      <c r="A187" s="18">
        <v>7</v>
      </c>
      <c r="B187" s="149">
        <v>2.6</v>
      </c>
      <c r="C187" s="150">
        <v>0.1</v>
      </c>
      <c r="D187" s="150">
        <v>0</v>
      </c>
      <c r="E187" s="148" t="s">
        <v>290</v>
      </c>
      <c r="F187" s="150">
        <v>0.3</v>
      </c>
      <c r="G187" s="148" t="s">
        <v>290</v>
      </c>
      <c r="H187" s="148" t="s">
        <v>290</v>
      </c>
      <c r="I187" s="148" t="s">
        <v>290</v>
      </c>
      <c r="J187" s="148" t="s">
        <v>290</v>
      </c>
      <c r="K187" s="148" t="s">
        <v>290</v>
      </c>
      <c r="L187" s="150">
        <v>3.9</v>
      </c>
      <c r="M187" s="72">
        <v>1.7</v>
      </c>
      <c r="N187" s="2"/>
    </row>
    <row r="188" spans="1:14" ht="16.5">
      <c r="A188" s="18">
        <v>8</v>
      </c>
      <c r="B188" s="149">
        <v>1.9</v>
      </c>
      <c r="C188" s="150">
        <v>0.1</v>
      </c>
      <c r="D188" s="150">
        <v>0</v>
      </c>
      <c r="E188" s="148" t="s">
        <v>290</v>
      </c>
      <c r="F188" s="150">
        <v>0.2</v>
      </c>
      <c r="G188" s="148" t="s">
        <v>290</v>
      </c>
      <c r="H188" s="148" t="s">
        <v>290</v>
      </c>
      <c r="I188" s="148" t="s">
        <v>290</v>
      </c>
      <c r="J188" s="148" t="s">
        <v>290</v>
      </c>
      <c r="K188" s="148" t="s">
        <v>290</v>
      </c>
      <c r="L188" s="150">
        <v>3.6</v>
      </c>
      <c r="M188" s="72">
        <v>1.5</v>
      </c>
      <c r="N188" s="2"/>
    </row>
    <row r="189" spans="1:14" ht="16.5">
      <c r="A189" s="18">
        <v>9</v>
      </c>
      <c r="B189" s="149">
        <v>1.5</v>
      </c>
      <c r="C189" s="150">
        <v>0.1</v>
      </c>
      <c r="D189" s="150">
        <v>0</v>
      </c>
      <c r="E189" s="148" t="s">
        <v>290</v>
      </c>
      <c r="F189" s="150">
        <v>0.2</v>
      </c>
      <c r="G189" s="148" t="s">
        <v>290</v>
      </c>
      <c r="H189" s="148" t="s">
        <v>290</v>
      </c>
      <c r="I189" s="148" t="s">
        <v>290</v>
      </c>
      <c r="J189" s="148" t="s">
        <v>290</v>
      </c>
      <c r="K189" s="148" t="s">
        <v>290</v>
      </c>
      <c r="L189" s="150">
        <v>3.2</v>
      </c>
      <c r="M189" s="72">
        <v>1.1000000000000001</v>
      </c>
      <c r="N189" s="2"/>
    </row>
    <row r="190" spans="1:14" ht="16.5">
      <c r="A190" s="18">
        <v>10</v>
      </c>
      <c r="B190" s="149">
        <v>1.3</v>
      </c>
      <c r="C190" s="150">
        <v>0.1</v>
      </c>
      <c r="D190" s="150">
        <v>0</v>
      </c>
      <c r="E190" s="148" t="s">
        <v>290</v>
      </c>
      <c r="F190" s="150">
        <v>0.2</v>
      </c>
      <c r="G190" s="148" t="s">
        <v>290</v>
      </c>
      <c r="H190" s="148" t="s">
        <v>290</v>
      </c>
      <c r="I190" s="148" t="s">
        <v>290</v>
      </c>
      <c r="J190" s="148" t="s">
        <v>290</v>
      </c>
      <c r="K190" s="148" t="s">
        <v>290</v>
      </c>
      <c r="L190" s="150">
        <v>4.5999999999999996</v>
      </c>
      <c r="M190" s="151">
        <v>0.8</v>
      </c>
      <c r="N190" s="2"/>
    </row>
    <row r="191" spans="1:14" ht="16.5">
      <c r="A191" s="18">
        <v>11</v>
      </c>
      <c r="B191" s="149">
        <v>1.2</v>
      </c>
      <c r="C191" s="150">
        <v>0.1</v>
      </c>
      <c r="D191" s="150">
        <v>0</v>
      </c>
      <c r="E191" s="148" t="s">
        <v>290</v>
      </c>
      <c r="F191" s="150">
        <v>0.1</v>
      </c>
      <c r="G191" s="148" t="s">
        <v>290</v>
      </c>
      <c r="H191" s="148" t="s">
        <v>290</v>
      </c>
      <c r="I191" s="148" t="s">
        <v>290</v>
      </c>
      <c r="J191" s="148" t="s">
        <v>290</v>
      </c>
      <c r="K191" s="148" t="s">
        <v>290</v>
      </c>
      <c r="L191" s="150">
        <v>3.1</v>
      </c>
      <c r="M191" s="72">
        <v>0.7</v>
      </c>
      <c r="N191" s="2"/>
    </row>
    <row r="192" spans="1:14" ht="16.5">
      <c r="A192" s="18">
        <v>12</v>
      </c>
      <c r="B192" s="149">
        <v>1.1000000000000001</v>
      </c>
      <c r="C192" s="150">
        <v>0.2</v>
      </c>
      <c r="D192" s="150">
        <v>0</v>
      </c>
      <c r="E192" s="148" t="s">
        <v>290</v>
      </c>
      <c r="F192" s="150">
        <v>0.2</v>
      </c>
      <c r="G192" s="148" t="s">
        <v>290</v>
      </c>
      <c r="H192" s="148" t="s">
        <v>290</v>
      </c>
      <c r="I192" s="148" t="s">
        <v>290</v>
      </c>
      <c r="J192" s="148" t="s">
        <v>290</v>
      </c>
      <c r="K192" s="148" t="s">
        <v>290</v>
      </c>
      <c r="L192" s="150">
        <v>2.1</v>
      </c>
      <c r="M192" s="72">
        <v>2.2000000000000002</v>
      </c>
      <c r="N192" s="2"/>
    </row>
    <row r="193" spans="1:14" ht="16.5">
      <c r="A193" s="18">
        <v>13</v>
      </c>
      <c r="B193" s="149">
        <v>1.1000000000000001</v>
      </c>
      <c r="C193" s="148">
        <v>0.2</v>
      </c>
      <c r="D193" s="150">
        <v>0</v>
      </c>
      <c r="E193" s="150">
        <v>1.1000000000000001</v>
      </c>
      <c r="F193" s="150">
        <v>0.1</v>
      </c>
      <c r="G193" s="148" t="s">
        <v>290</v>
      </c>
      <c r="H193" s="148" t="s">
        <v>290</v>
      </c>
      <c r="I193" s="148" t="s">
        <v>290</v>
      </c>
      <c r="J193" s="148" t="s">
        <v>290</v>
      </c>
      <c r="K193" s="148" t="s">
        <v>290</v>
      </c>
      <c r="L193" s="150">
        <v>1.8</v>
      </c>
      <c r="M193" s="151">
        <v>4.5</v>
      </c>
      <c r="N193" s="2"/>
    </row>
    <row r="194" spans="1:14" ht="16.5">
      <c r="A194" s="18">
        <v>14</v>
      </c>
      <c r="B194" s="149">
        <v>0.7</v>
      </c>
      <c r="C194" s="150">
        <v>0.1</v>
      </c>
      <c r="D194" s="150">
        <v>0</v>
      </c>
      <c r="E194" s="150">
        <v>8.6999999999999993</v>
      </c>
      <c r="F194" s="150">
        <v>0.2</v>
      </c>
      <c r="G194" s="148" t="s">
        <v>290</v>
      </c>
      <c r="H194" s="148" t="s">
        <v>290</v>
      </c>
      <c r="I194" s="148" t="s">
        <v>290</v>
      </c>
      <c r="J194" s="148" t="s">
        <v>290</v>
      </c>
      <c r="K194" s="148" t="s">
        <v>290</v>
      </c>
      <c r="L194" s="150">
        <v>1.5</v>
      </c>
      <c r="M194" s="72">
        <v>2.9</v>
      </c>
      <c r="N194" s="2"/>
    </row>
    <row r="195" spans="1:14" ht="16.5">
      <c r="A195" s="18">
        <v>15</v>
      </c>
      <c r="B195" s="149">
        <v>0.5</v>
      </c>
      <c r="C195" s="150">
        <v>0.1</v>
      </c>
      <c r="D195" s="150">
        <v>0</v>
      </c>
      <c r="E195" s="150">
        <v>13.5</v>
      </c>
      <c r="F195" s="150">
        <v>0.1</v>
      </c>
      <c r="G195" s="148" t="s">
        <v>290</v>
      </c>
      <c r="H195" s="148" t="s">
        <v>290</v>
      </c>
      <c r="I195" s="148" t="s">
        <v>290</v>
      </c>
      <c r="J195" s="148" t="s">
        <v>290</v>
      </c>
      <c r="K195" s="148" t="s">
        <v>290</v>
      </c>
      <c r="L195" s="150">
        <v>1.1000000000000001</v>
      </c>
      <c r="M195" s="72">
        <v>1.7</v>
      </c>
      <c r="N195" s="2"/>
    </row>
    <row r="196" spans="1:14" ht="16.5">
      <c r="A196" s="18">
        <v>16</v>
      </c>
      <c r="B196" s="149">
        <v>0.4</v>
      </c>
      <c r="C196" s="150">
        <v>0.1</v>
      </c>
      <c r="D196" s="150">
        <v>0</v>
      </c>
      <c r="E196" s="150">
        <v>25.7</v>
      </c>
      <c r="F196" s="150">
        <v>0.1</v>
      </c>
      <c r="G196" s="148" t="s">
        <v>290</v>
      </c>
      <c r="H196" s="148" t="s">
        <v>290</v>
      </c>
      <c r="I196" s="148" t="s">
        <v>290</v>
      </c>
      <c r="J196" s="148" t="s">
        <v>290</v>
      </c>
      <c r="K196" s="148" t="s">
        <v>290</v>
      </c>
      <c r="L196" s="150">
        <v>1.7</v>
      </c>
      <c r="M196" s="72">
        <v>1.3</v>
      </c>
      <c r="N196" s="2"/>
    </row>
    <row r="197" spans="1:14" ht="16.5">
      <c r="A197" s="18">
        <v>17</v>
      </c>
      <c r="B197" s="149">
        <v>0.4</v>
      </c>
      <c r="C197" s="150">
        <v>0.1</v>
      </c>
      <c r="D197" s="150">
        <v>0</v>
      </c>
      <c r="E197" s="148">
        <v>33.200000000000003</v>
      </c>
      <c r="F197" s="150">
        <v>0.1</v>
      </c>
      <c r="G197" s="148" t="s">
        <v>290</v>
      </c>
      <c r="H197" s="148" t="s">
        <v>290</v>
      </c>
      <c r="I197" s="148" t="s">
        <v>290</v>
      </c>
      <c r="J197" s="148" t="s">
        <v>290</v>
      </c>
      <c r="K197" s="148" t="s">
        <v>290</v>
      </c>
      <c r="L197" s="150">
        <v>1.5</v>
      </c>
      <c r="M197" s="72">
        <v>1.9</v>
      </c>
      <c r="N197" s="2"/>
    </row>
    <row r="198" spans="1:14" ht="16.5">
      <c r="A198" s="18">
        <v>18</v>
      </c>
      <c r="B198" s="149">
        <v>0.2</v>
      </c>
      <c r="C198" s="150">
        <v>0.1</v>
      </c>
      <c r="D198" s="150">
        <v>0</v>
      </c>
      <c r="E198" s="150">
        <v>30.8</v>
      </c>
      <c r="F198" s="150">
        <v>0.1</v>
      </c>
      <c r="G198" s="148" t="s">
        <v>290</v>
      </c>
      <c r="H198" s="148" t="s">
        <v>290</v>
      </c>
      <c r="I198" s="148" t="s">
        <v>290</v>
      </c>
      <c r="J198" s="148" t="s">
        <v>290</v>
      </c>
      <c r="K198" s="148" t="s">
        <v>290</v>
      </c>
      <c r="L198" s="150">
        <v>1.1000000000000001</v>
      </c>
      <c r="M198" s="72">
        <v>2.4</v>
      </c>
      <c r="N198" s="2"/>
    </row>
    <row r="199" spans="1:14" ht="16.5">
      <c r="A199" s="18">
        <v>19</v>
      </c>
      <c r="B199" s="149">
        <v>0.2</v>
      </c>
      <c r="C199" s="150">
        <v>0.1</v>
      </c>
      <c r="D199" s="150">
        <v>0</v>
      </c>
      <c r="E199" s="150">
        <v>28.7</v>
      </c>
      <c r="F199" s="150">
        <v>0.8</v>
      </c>
      <c r="G199" s="148" t="s">
        <v>290</v>
      </c>
      <c r="H199" s="148" t="s">
        <v>290</v>
      </c>
      <c r="I199" s="148" t="s">
        <v>290</v>
      </c>
      <c r="J199" s="148" t="s">
        <v>290</v>
      </c>
      <c r="K199" s="148" t="s">
        <v>290</v>
      </c>
      <c r="L199" s="150">
        <v>1</v>
      </c>
      <c r="M199" s="72">
        <v>2.2000000000000002</v>
      </c>
      <c r="N199" s="2"/>
    </row>
    <row r="200" spans="1:14" ht="16.5">
      <c r="A200" s="18">
        <v>20</v>
      </c>
      <c r="B200" s="149">
        <v>0.1</v>
      </c>
      <c r="C200" s="150">
        <v>0.1</v>
      </c>
      <c r="D200" s="150">
        <v>0</v>
      </c>
      <c r="E200" s="150">
        <v>15.8</v>
      </c>
      <c r="F200" s="150">
        <v>0.6</v>
      </c>
      <c r="G200" s="148" t="s">
        <v>290</v>
      </c>
      <c r="H200" s="148" t="s">
        <v>290</v>
      </c>
      <c r="I200" s="148" t="s">
        <v>290</v>
      </c>
      <c r="J200" s="148" t="s">
        <v>290</v>
      </c>
      <c r="K200" s="148" t="s">
        <v>290</v>
      </c>
      <c r="L200" s="150">
        <v>0.8</v>
      </c>
      <c r="M200" s="72">
        <v>2</v>
      </c>
      <c r="N200" s="2"/>
    </row>
    <row r="201" spans="1:14" ht="16.5">
      <c r="A201" s="18">
        <v>21</v>
      </c>
      <c r="B201" s="149">
        <v>0.1</v>
      </c>
      <c r="C201" s="150">
        <v>0.1</v>
      </c>
      <c r="D201" s="150">
        <v>0</v>
      </c>
      <c r="E201" s="150">
        <v>3.7</v>
      </c>
      <c r="F201" s="150">
        <v>0.3</v>
      </c>
      <c r="G201" s="148" t="s">
        <v>290</v>
      </c>
      <c r="H201" s="148" t="s">
        <v>290</v>
      </c>
      <c r="I201" s="148" t="s">
        <v>290</v>
      </c>
      <c r="J201" s="148" t="s">
        <v>290</v>
      </c>
      <c r="K201" s="148" t="s">
        <v>290</v>
      </c>
      <c r="L201" s="150">
        <v>1.1000000000000001</v>
      </c>
      <c r="M201" s="72">
        <v>1.9</v>
      </c>
      <c r="N201" s="2"/>
    </row>
    <row r="202" spans="1:14" ht="16.5">
      <c r="A202" s="18">
        <v>22</v>
      </c>
      <c r="B202" s="149">
        <v>0.1</v>
      </c>
      <c r="C202" s="150">
        <v>0.1</v>
      </c>
      <c r="D202" s="150">
        <v>0</v>
      </c>
      <c r="E202" s="150">
        <v>3</v>
      </c>
      <c r="F202" s="150">
        <v>0.3</v>
      </c>
      <c r="G202" s="148" t="s">
        <v>290</v>
      </c>
      <c r="H202" s="148" t="s">
        <v>290</v>
      </c>
      <c r="I202" s="148" t="s">
        <v>290</v>
      </c>
      <c r="J202" s="148" t="s">
        <v>290</v>
      </c>
      <c r="K202" s="148" t="s">
        <v>290</v>
      </c>
      <c r="L202" s="150">
        <v>1.6</v>
      </c>
      <c r="M202" s="72">
        <v>2.2999999999999998</v>
      </c>
      <c r="N202" s="2"/>
    </row>
    <row r="203" spans="1:14" ht="16.5">
      <c r="A203" s="18">
        <v>23</v>
      </c>
      <c r="B203" s="149">
        <v>0.1</v>
      </c>
      <c r="C203" s="150">
        <v>0.1</v>
      </c>
      <c r="D203" s="150">
        <v>0</v>
      </c>
      <c r="E203" s="150">
        <v>2.2000000000000002</v>
      </c>
      <c r="F203" s="150">
        <v>0.3</v>
      </c>
      <c r="G203" s="148" t="s">
        <v>290</v>
      </c>
      <c r="H203" s="148" t="s">
        <v>290</v>
      </c>
      <c r="I203" s="148" t="s">
        <v>290</v>
      </c>
      <c r="J203" s="148" t="s">
        <v>290</v>
      </c>
      <c r="K203" s="148" t="s">
        <v>290</v>
      </c>
      <c r="L203" s="150">
        <v>1.6</v>
      </c>
      <c r="M203" s="72">
        <v>2.2999999999999998</v>
      </c>
      <c r="N203" s="2"/>
    </row>
    <row r="204" spans="1:14" ht="16.5">
      <c r="A204" s="18">
        <v>24</v>
      </c>
      <c r="B204" s="149">
        <v>0.1</v>
      </c>
      <c r="C204" s="150">
        <v>0.1</v>
      </c>
      <c r="D204" s="150">
        <v>0</v>
      </c>
      <c r="E204" s="150">
        <v>2.1</v>
      </c>
      <c r="F204" s="150">
        <v>0.3</v>
      </c>
      <c r="G204" s="148" t="s">
        <v>290</v>
      </c>
      <c r="H204" s="148" t="s">
        <v>290</v>
      </c>
      <c r="I204" s="148" t="s">
        <v>290</v>
      </c>
      <c r="J204" s="148" t="s">
        <v>290</v>
      </c>
      <c r="K204" s="148" t="s">
        <v>290</v>
      </c>
      <c r="L204" s="150">
        <v>1.2</v>
      </c>
      <c r="M204" s="72">
        <v>2.2999999999999998</v>
      </c>
      <c r="N204" s="2"/>
    </row>
    <row r="205" spans="1:14" ht="16.5">
      <c r="A205" s="18">
        <v>25</v>
      </c>
      <c r="B205" s="149">
        <v>0</v>
      </c>
      <c r="C205" s="150">
        <v>0.1</v>
      </c>
      <c r="D205" s="150">
        <v>0</v>
      </c>
      <c r="E205" s="150">
        <v>3.1</v>
      </c>
      <c r="F205" s="150">
        <v>0.2</v>
      </c>
      <c r="G205" s="148" t="s">
        <v>290</v>
      </c>
      <c r="H205" s="148" t="s">
        <v>290</v>
      </c>
      <c r="I205" s="148" t="s">
        <v>290</v>
      </c>
      <c r="J205" s="148" t="s">
        <v>290</v>
      </c>
      <c r="K205" s="148" t="s">
        <v>290</v>
      </c>
      <c r="L205" s="150">
        <v>1.1000000000000001</v>
      </c>
      <c r="M205" s="72">
        <v>2.7</v>
      </c>
      <c r="N205" s="2"/>
    </row>
    <row r="206" spans="1:14" ht="16.5">
      <c r="A206" s="18">
        <v>26</v>
      </c>
      <c r="B206" s="149">
        <v>0</v>
      </c>
      <c r="C206" s="150">
        <v>0.1</v>
      </c>
      <c r="D206" s="150">
        <v>0</v>
      </c>
      <c r="E206" s="150">
        <v>2.2999999999999998</v>
      </c>
      <c r="F206" s="150">
        <v>0.2</v>
      </c>
      <c r="G206" s="148" t="s">
        <v>290</v>
      </c>
      <c r="H206" s="148" t="s">
        <v>290</v>
      </c>
      <c r="I206" s="148" t="s">
        <v>290</v>
      </c>
      <c r="J206" s="148" t="s">
        <v>290</v>
      </c>
      <c r="K206" s="148" t="s">
        <v>290</v>
      </c>
      <c r="L206" s="150">
        <v>1.1000000000000001</v>
      </c>
      <c r="M206" s="72">
        <v>2.4</v>
      </c>
      <c r="N206" s="2"/>
    </row>
    <row r="207" spans="1:14" ht="16.5">
      <c r="A207" s="18">
        <v>27</v>
      </c>
      <c r="B207" s="149">
        <v>0</v>
      </c>
      <c r="C207" s="150">
        <v>0.1</v>
      </c>
      <c r="D207" s="150">
        <v>0</v>
      </c>
      <c r="E207" s="150">
        <v>2.1</v>
      </c>
      <c r="F207" s="150">
        <v>0.1</v>
      </c>
      <c r="G207" s="148" t="s">
        <v>290</v>
      </c>
      <c r="H207" s="148" t="s">
        <v>290</v>
      </c>
      <c r="I207" s="148" t="s">
        <v>290</v>
      </c>
      <c r="J207" s="148" t="s">
        <v>290</v>
      </c>
      <c r="K207" s="148" t="s">
        <v>290</v>
      </c>
      <c r="L207" s="150">
        <v>1.1000000000000001</v>
      </c>
      <c r="M207" s="72">
        <v>3.3</v>
      </c>
      <c r="N207" s="2"/>
    </row>
    <row r="208" spans="1:14" ht="16.5">
      <c r="A208" s="18">
        <v>28</v>
      </c>
      <c r="B208" s="149">
        <v>0</v>
      </c>
      <c r="C208" s="150">
        <v>0.1</v>
      </c>
      <c r="D208" s="150">
        <v>0</v>
      </c>
      <c r="E208" s="150">
        <v>1.9</v>
      </c>
      <c r="F208" s="150">
        <v>0.1</v>
      </c>
      <c r="G208" s="148" t="s">
        <v>290</v>
      </c>
      <c r="H208" s="148" t="s">
        <v>290</v>
      </c>
      <c r="I208" s="148" t="s">
        <v>290</v>
      </c>
      <c r="J208" s="148" t="s">
        <v>290</v>
      </c>
      <c r="K208" s="148" t="s">
        <v>290</v>
      </c>
      <c r="L208" s="150">
        <v>1.9</v>
      </c>
      <c r="M208" s="72">
        <v>3.1</v>
      </c>
      <c r="N208" s="2"/>
    </row>
    <row r="209" spans="1:15" ht="16.5">
      <c r="A209" s="18">
        <v>29</v>
      </c>
      <c r="B209" s="149">
        <v>0</v>
      </c>
      <c r="C209" s="150"/>
      <c r="D209" s="150">
        <v>0</v>
      </c>
      <c r="E209" s="150">
        <v>1.5</v>
      </c>
      <c r="F209" s="150">
        <v>0.1</v>
      </c>
      <c r="G209" s="148" t="s">
        <v>290</v>
      </c>
      <c r="H209" s="148" t="s">
        <v>290</v>
      </c>
      <c r="I209" s="148" t="s">
        <v>290</v>
      </c>
      <c r="J209" s="148" t="s">
        <v>290</v>
      </c>
      <c r="K209" s="148" t="s">
        <v>290</v>
      </c>
      <c r="L209" s="150">
        <v>1.7</v>
      </c>
      <c r="M209" s="72">
        <v>3.1</v>
      </c>
      <c r="N209" s="2"/>
    </row>
    <row r="210" spans="1:15" ht="16.5">
      <c r="A210" s="18">
        <v>30</v>
      </c>
      <c r="B210" s="149">
        <v>0</v>
      </c>
      <c r="C210" s="150"/>
      <c r="D210" s="150">
        <v>0</v>
      </c>
      <c r="E210" s="150">
        <v>1.2</v>
      </c>
      <c r="F210" s="150">
        <v>0.1</v>
      </c>
      <c r="G210" s="148" t="s">
        <v>290</v>
      </c>
      <c r="H210" s="148" t="s">
        <v>290</v>
      </c>
      <c r="I210" s="148" t="s">
        <v>290</v>
      </c>
      <c r="J210" s="148" t="s">
        <v>290</v>
      </c>
      <c r="K210" s="150">
        <v>0</v>
      </c>
      <c r="L210" s="150">
        <v>1.2</v>
      </c>
      <c r="M210" s="72">
        <v>3.7</v>
      </c>
      <c r="N210" s="2"/>
    </row>
    <row r="211" spans="1:15" ht="16.5">
      <c r="A211" s="92">
        <v>31</v>
      </c>
      <c r="B211" s="153">
        <v>0</v>
      </c>
      <c r="C211" s="154"/>
      <c r="D211" s="170">
        <v>0</v>
      </c>
      <c r="E211" s="150"/>
      <c r="F211" s="150">
        <v>0</v>
      </c>
      <c r="G211" s="150"/>
      <c r="H211" s="148" t="s">
        <v>290</v>
      </c>
      <c r="I211" s="148" t="s">
        <v>290</v>
      </c>
      <c r="J211" s="154"/>
      <c r="K211" s="148">
        <v>0.1</v>
      </c>
      <c r="L211" s="150"/>
      <c r="M211" s="72">
        <v>3.1</v>
      </c>
      <c r="N211" s="2"/>
    </row>
    <row r="212" spans="1:15" ht="16.5">
      <c r="A212" s="8" t="s">
        <v>291</v>
      </c>
      <c r="B212" s="146">
        <f t="shared" ref="B212:G212" si="4">SUM(B181:B190)/10</f>
        <v>3.66</v>
      </c>
      <c r="C212" s="147">
        <f t="shared" si="4"/>
        <v>0.05</v>
      </c>
      <c r="D212" s="147">
        <f t="shared" si="4"/>
        <v>3.0000000000000006E-2</v>
      </c>
      <c r="E212" s="147">
        <f t="shared" si="4"/>
        <v>0</v>
      </c>
      <c r="F212" s="147">
        <f t="shared" si="4"/>
        <v>0.45</v>
      </c>
      <c r="G212" s="147">
        <f t="shared" si="4"/>
        <v>0</v>
      </c>
      <c r="H212" s="147" t="s">
        <v>292</v>
      </c>
      <c r="I212" s="147" t="s">
        <v>292</v>
      </c>
      <c r="J212" s="147" t="s">
        <v>292</v>
      </c>
      <c r="K212" s="147" t="s">
        <v>292</v>
      </c>
      <c r="L212" s="147">
        <f>SUM(L181:L190)/10</f>
        <v>3.7600000000000002</v>
      </c>
      <c r="M212" s="156">
        <f>SUM(M181:M190)/10</f>
        <v>1.23</v>
      </c>
      <c r="N212" s="2"/>
    </row>
    <row r="213" spans="1:15" ht="16.5">
      <c r="A213" s="51" t="s">
        <v>293</v>
      </c>
      <c r="B213" s="149">
        <f>SUM(B191:B200)/10</f>
        <v>0.59000000000000008</v>
      </c>
      <c r="C213" s="150">
        <f>SUM(C191:C200)/10</f>
        <v>0.12</v>
      </c>
      <c r="D213" s="150">
        <f>SUM(D191:D200)/10</f>
        <v>0</v>
      </c>
      <c r="E213" s="150">
        <f>SUM(E191:E200)/10</f>
        <v>15.75</v>
      </c>
      <c r="F213" s="150">
        <f>SUM(F191:F200)/10</f>
        <v>0.24</v>
      </c>
      <c r="G213" s="150" t="s">
        <v>292</v>
      </c>
      <c r="H213" s="150" t="s">
        <v>292</v>
      </c>
      <c r="I213" s="150" t="s">
        <v>292</v>
      </c>
      <c r="J213" s="150" t="s">
        <v>292</v>
      </c>
      <c r="K213" s="150" t="s">
        <v>292</v>
      </c>
      <c r="L213" s="150">
        <f>SUM(L191:L200)/10</f>
        <v>1.5699999999999998</v>
      </c>
      <c r="M213" s="72">
        <f>SUM(M191:M200)/10</f>
        <v>2.1800000000000002</v>
      </c>
      <c r="N213" s="2"/>
    </row>
    <row r="214" spans="1:15" ht="16.5">
      <c r="A214" s="51" t="s">
        <v>294</v>
      </c>
      <c r="B214" s="149">
        <f>SUM(B201:B211)/11</f>
        <v>3.6363636363636369E-2</v>
      </c>
      <c r="C214" s="150">
        <f>SUM(C201:C211)/8</f>
        <v>9.9999999999999992E-2</v>
      </c>
      <c r="D214" s="150">
        <f>SUM(D201:D211)/11</f>
        <v>0</v>
      </c>
      <c r="E214" s="150">
        <f>SUM(E201:E211)/10</f>
        <v>2.3099999999999996</v>
      </c>
      <c r="F214" s="150">
        <f>SUM(F201:F211)/11</f>
        <v>0.18181818181818182</v>
      </c>
      <c r="G214" s="150" t="s">
        <v>292</v>
      </c>
      <c r="H214" s="150" t="s">
        <v>292</v>
      </c>
      <c r="I214" s="150" t="s">
        <v>292</v>
      </c>
      <c r="J214" s="150" t="s">
        <v>292</v>
      </c>
      <c r="K214" s="150">
        <f>SUM(K201:K211)/11</f>
        <v>9.0909090909090922E-3</v>
      </c>
      <c r="L214" s="150">
        <f>SUM(L201:L211)/10</f>
        <v>1.3599999999999999</v>
      </c>
      <c r="M214" s="72">
        <f>SUM(M201:M211)/11</f>
        <v>2.7454545454545456</v>
      </c>
      <c r="N214" s="2"/>
    </row>
    <row r="215" spans="1:15" ht="16.5">
      <c r="A215" s="51" t="s">
        <v>295</v>
      </c>
      <c r="B215" s="149">
        <f>SUM(B181:B211)/31</f>
        <v>1.3838709677419361</v>
      </c>
      <c r="C215" s="150">
        <f>SUM(C181:C211)/28</f>
        <v>8.9285714285714329E-2</v>
      </c>
      <c r="D215" s="150">
        <f>SUM(D181:D211)/31</f>
        <v>9.6774193548387118E-3</v>
      </c>
      <c r="E215" s="150">
        <f>SUM(E181:E211)/30</f>
        <v>6.0199999999999987</v>
      </c>
      <c r="F215" s="150">
        <f>SUM(F181:F211)/31</f>
        <v>0.28709677419354823</v>
      </c>
      <c r="G215" s="150">
        <v>0</v>
      </c>
      <c r="H215" s="150" t="s">
        <v>292</v>
      </c>
      <c r="I215" s="150" t="s">
        <v>292</v>
      </c>
      <c r="J215" s="150" t="s">
        <v>292</v>
      </c>
      <c r="K215" s="150">
        <f>SUM(K181:K211)/31</f>
        <v>3.2258064516129032E-3</v>
      </c>
      <c r="L215" s="150">
        <f>SUM(L181:L211)/30</f>
        <v>2.2300000000000009</v>
      </c>
      <c r="M215" s="72">
        <f>SUM(M181:M211)/31</f>
        <v>2.0741935483870964</v>
      </c>
      <c r="N215" s="2"/>
      <c r="O215" s="157"/>
    </row>
    <row r="216" spans="1:15" ht="16.5">
      <c r="A216" s="51" t="s">
        <v>296</v>
      </c>
      <c r="B216" s="149">
        <v>7.2</v>
      </c>
      <c r="C216" s="150">
        <v>0.2</v>
      </c>
      <c r="D216" s="150">
        <v>0.1</v>
      </c>
      <c r="E216" s="150">
        <v>37</v>
      </c>
      <c r="F216" s="150">
        <v>1.3</v>
      </c>
      <c r="G216" s="150">
        <v>0</v>
      </c>
      <c r="H216" s="150" t="s">
        <v>292</v>
      </c>
      <c r="I216" s="150" t="s">
        <v>292</v>
      </c>
      <c r="J216" s="150" t="s">
        <v>292</v>
      </c>
      <c r="K216" s="150">
        <v>0.2</v>
      </c>
      <c r="L216" s="150">
        <v>15.6</v>
      </c>
      <c r="M216" s="72">
        <v>4.7</v>
      </c>
      <c r="N216" s="2"/>
    </row>
    <row r="217" spans="1:15" ht="16.5">
      <c r="A217" s="13" t="s">
        <v>297</v>
      </c>
      <c r="B217" s="159">
        <v>0</v>
      </c>
      <c r="C217" s="154">
        <v>0</v>
      </c>
      <c r="D217" s="154">
        <v>0</v>
      </c>
      <c r="E217" s="154" t="s">
        <v>292</v>
      </c>
      <c r="F217" s="154">
        <v>0</v>
      </c>
      <c r="G217" s="154" t="s">
        <v>292</v>
      </c>
      <c r="H217" s="154" t="s">
        <v>292</v>
      </c>
      <c r="I217" s="154" t="s">
        <v>292</v>
      </c>
      <c r="J217" s="154" t="s">
        <v>292</v>
      </c>
      <c r="K217" s="154" t="s">
        <v>292</v>
      </c>
      <c r="L217" s="154">
        <v>0.2</v>
      </c>
      <c r="M217" s="161">
        <v>0.7</v>
      </c>
      <c r="N217" s="2"/>
    </row>
    <row r="218" spans="1:15" ht="16.5">
      <c r="A218" s="49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2"/>
    </row>
    <row r="219" spans="1:15" ht="16.5">
      <c r="A219" s="49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2"/>
    </row>
    <row r="220" spans="1:15" ht="16.5">
      <c r="A220" s="49"/>
      <c r="B220" s="150"/>
      <c r="C220" s="150"/>
      <c r="D220" s="150"/>
      <c r="E220" s="150"/>
      <c r="F220" s="150"/>
      <c r="G220" s="158"/>
      <c r="H220" s="150"/>
      <c r="I220" s="150"/>
      <c r="J220" s="150"/>
      <c r="K220" s="150"/>
      <c r="L220" s="150"/>
      <c r="M220" s="150"/>
      <c r="N220" s="2"/>
    </row>
    <row r="221" spans="1:15" ht="16.5">
      <c r="A221" s="49" t="s">
        <v>306</v>
      </c>
      <c r="B221" s="179"/>
      <c r="C221" s="179"/>
      <c r="D221" s="179"/>
      <c r="E221" s="179"/>
      <c r="F221" s="179"/>
      <c r="G221" s="179"/>
      <c r="H221" s="163"/>
      <c r="I221" s="163"/>
      <c r="J221" s="163"/>
      <c r="K221" s="179"/>
      <c r="L221" s="179"/>
      <c r="M221" s="179"/>
      <c r="N221" s="2"/>
    </row>
    <row r="222" spans="1:15" ht="16.5">
      <c r="A222" s="1"/>
      <c r="B222" s="185"/>
      <c r="C222" s="185"/>
      <c r="D222" s="185"/>
      <c r="E222" s="186"/>
      <c r="F222" s="399" t="s">
        <v>307</v>
      </c>
      <c r="G222" s="399"/>
      <c r="H222" s="399"/>
      <c r="I222" s="399"/>
      <c r="J222" s="185"/>
      <c r="K222" s="185"/>
      <c r="L222" s="185"/>
      <c r="M222" s="185"/>
      <c r="N222" s="2"/>
    </row>
    <row r="223" spans="1:15" ht="16.5">
      <c r="A223" s="20" t="s">
        <v>164</v>
      </c>
      <c r="B223" s="187"/>
      <c r="C223" s="188"/>
      <c r="D223" s="188"/>
      <c r="E223" s="188"/>
      <c r="F223" s="189" t="s">
        <v>289</v>
      </c>
      <c r="G223" s="189"/>
      <c r="H223" s="189"/>
      <c r="I223" s="189"/>
      <c r="J223" s="188"/>
      <c r="K223" s="188"/>
      <c r="L223" s="188"/>
      <c r="M223" s="190"/>
      <c r="N223" s="2"/>
    </row>
    <row r="224" spans="1:15" ht="16.5">
      <c r="A224" s="145"/>
      <c r="B224" s="10">
        <v>1</v>
      </c>
      <c r="C224" s="191">
        <v>2</v>
      </c>
      <c r="D224" s="191">
        <v>3</v>
      </c>
      <c r="E224" s="191">
        <v>4</v>
      </c>
      <c r="F224" s="191">
        <v>5</v>
      </c>
      <c r="G224" s="191">
        <v>6</v>
      </c>
      <c r="H224" s="191">
        <v>7</v>
      </c>
      <c r="I224" s="191">
        <v>8</v>
      </c>
      <c r="J224" s="191">
        <v>9</v>
      </c>
      <c r="K224" s="191">
        <v>10</v>
      </c>
      <c r="L224" s="191">
        <v>11</v>
      </c>
      <c r="M224" s="191">
        <v>12</v>
      </c>
      <c r="N224" s="2"/>
    </row>
    <row r="225" spans="1:14" ht="16.5">
      <c r="A225" s="38">
        <v>1</v>
      </c>
      <c r="B225" s="146">
        <v>21.8</v>
      </c>
      <c r="C225" s="165">
        <v>1.8</v>
      </c>
      <c r="D225" s="147">
        <v>2.6</v>
      </c>
      <c r="E225" s="148" t="s">
        <v>290</v>
      </c>
      <c r="F225" s="192">
        <v>17.899999999999999</v>
      </c>
      <c r="G225" s="148" t="s">
        <v>290</v>
      </c>
      <c r="H225" s="148" t="s">
        <v>290</v>
      </c>
      <c r="I225" s="148" t="s">
        <v>290</v>
      </c>
      <c r="J225" s="148" t="s">
        <v>290</v>
      </c>
      <c r="K225" s="148" t="s">
        <v>290</v>
      </c>
      <c r="L225" s="148" t="s">
        <v>290</v>
      </c>
      <c r="M225" s="72">
        <v>1.5</v>
      </c>
      <c r="N225" s="2"/>
    </row>
    <row r="226" spans="1:14" ht="16.5">
      <c r="A226" s="18">
        <v>2</v>
      </c>
      <c r="B226" s="149">
        <v>35.6</v>
      </c>
      <c r="C226" s="148">
        <v>1.8</v>
      </c>
      <c r="D226" s="148">
        <v>2.8</v>
      </c>
      <c r="E226" s="148" t="s">
        <v>290</v>
      </c>
      <c r="F226" s="150">
        <v>12.2</v>
      </c>
      <c r="G226" s="148" t="s">
        <v>290</v>
      </c>
      <c r="H226" s="148" t="s">
        <v>290</v>
      </c>
      <c r="I226" s="148" t="s">
        <v>290</v>
      </c>
      <c r="J226" s="148" t="s">
        <v>290</v>
      </c>
      <c r="K226" s="148" t="s">
        <v>290</v>
      </c>
      <c r="L226" s="148" t="s">
        <v>290</v>
      </c>
      <c r="M226" s="151">
        <v>1.3</v>
      </c>
      <c r="N226" s="2"/>
    </row>
    <row r="227" spans="1:14" ht="16.5">
      <c r="A227" s="18">
        <v>3</v>
      </c>
      <c r="B227" s="152">
        <v>35.9</v>
      </c>
      <c r="C227" s="148">
        <v>1.8</v>
      </c>
      <c r="D227" s="150">
        <v>2.8</v>
      </c>
      <c r="E227" s="148" t="s">
        <v>290</v>
      </c>
      <c r="F227" s="150">
        <v>7.9</v>
      </c>
      <c r="G227" s="148" t="s">
        <v>290</v>
      </c>
      <c r="H227" s="148" t="s">
        <v>290</v>
      </c>
      <c r="I227" s="148" t="s">
        <v>290</v>
      </c>
      <c r="J227" s="148" t="s">
        <v>290</v>
      </c>
      <c r="K227" s="148" t="s">
        <v>290</v>
      </c>
      <c r="L227" s="148" t="s">
        <v>290</v>
      </c>
      <c r="M227" s="151">
        <v>1.2</v>
      </c>
      <c r="N227" s="2"/>
    </row>
    <row r="228" spans="1:14" ht="16.5">
      <c r="A228" s="18">
        <v>4</v>
      </c>
      <c r="B228" s="149">
        <v>32.200000000000003</v>
      </c>
      <c r="C228" s="148">
        <v>1.8</v>
      </c>
      <c r="D228" s="150">
        <v>2.7</v>
      </c>
      <c r="E228" s="148" t="s">
        <v>290</v>
      </c>
      <c r="F228" s="150">
        <v>4.9000000000000004</v>
      </c>
      <c r="G228" s="148" t="s">
        <v>290</v>
      </c>
      <c r="H228" s="148" t="s">
        <v>290</v>
      </c>
      <c r="I228" s="148" t="s">
        <v>290</v>
      </c>
      <c r="J228" s="148" t="s">
        <v>290</v>
      </c>
      <c r="K228" s="148" t="s">
        <v>290</v>
      </c>
      <c r="L228" s="148">
        <v>0.9</v>
      </c>
      <c r="M228" s="72">
        <v>2.2999999999999998</v>
      </c>
      <c r="N228" s="2"/>
    </row>
    <row r="229" spans="1:14" ht="16.5">
      <c r="A229" s="18">
        <v>5</v>
      </c>
      <c r="B229" s="149">
        <v>30.6</v>
      </c>
      <c r="C229" s="148">
        <v>1.8</v>
      </c>
      <c r="D229" s="150">
        <v>2.7</v>
      </c>
      <c r="E229" s="148" t="s">
        <v>290</v>
      </c>
      <c r="F229" s="150">
        <v>3</v>
      </c>
      <c r="G229" s="148" t="s">
        <v>290</v>
      </c>
      <c r="H229" s="148" t="s">
        <v>290</v>
      </c>
      <c r="I229" s="148" t="s">
        <v>290</v>
      </c>
      <c r="J229" s="148" t="s">
        <v>290</v>
      </c>
      <c r="K229" s="148" t="s">
        <v>290</v>
      </c>
      <c r="L229" s="150">
        <v>6.9</v>
      </c>
      <c r="M229" s="72">
        <v>2.7</v>
      </c>
      <c r="N229" s="2"/>
    </row>
    <row r="230" spans="1:14" ht="16.5">
      <c r="A230" s="18">
        <v>6</v>
      </c>
      <c r="B230" s="149">
        <v>28.1</v>
      </c>
      <c r="C230" s="150">
        <v>1.8</v>
      </c>
      <c r="D230" s="150">
        <v>2.6</v>
      </c>
      <c r="E230" s="148" t="s">
        <v>290</v>
      </c>
      <c r="F230" s="150">
        <v>1.8</v>
      </c>
      <c r="G230" s="148" t="s">
        <v>290</v>
      </c>
      <c r="H230" s="148" t="s">
        <v>290</v>
      </c>
      <c r="I230" s="148" t="s">
        <v>290</v>
      </c>
      <c r="J230" s="148" t="s">
        <v>290</v>
      </c>
      <c r="K230" s="148" t="s">
        <v>290</v>
      </c>
      <c r="L230" s="150">
        <v>3.6</v>
      </c>
      <c r="M230" s="72">
        <v>3.4</v>
      </c>
      <c r="N230" s="2"/>
    </row>
    <row r="231" spans="1:14" ht="16.5">
      <c r="A231" s="18">
        <v>7</v>
      </c>
      <c r="B231" s="149">
        <v>26</v>
      </c>
      <c r="C231" s="150">
        <v>1.9</v>
      </c>
      <c r="D231" s="150">
        <v>2.4</v>
      </c>
      <c r="E231" s="148" t="s">
        <v>290</v>
      </c>
      <c r="F231" s="150">
        <v>1.3</v>
      </c>
      <c r="G231" s="148" t="s">
        <v>290</v>
      </c>
      <c r="H231" s="148" t="s">
        <v>290</v>
      </c>
      <c r="I231" s="148" t="s">
        <v>290</v>
      </c>
      <c r="J231" s="148" t="s">
        <v>290</v>
      </c>
      <c r="K231" s="148" t="s">
        <v>290</v>
      </c>
      <c r="L231" s="150">
        <v>2</v>
      </c>
      <c r="M231" s="72">
        <v>3.2</v>
      </c>
      <c r="N231" s="2"/>
    </row>
    <row r="232" spans="1:14" ht="16.5">
      <c r="A232" s="18">
        <v>8</v>
      </c>
      <c r="B232" s="149">
        <v>23.9</v>
      </c>
      <c r="C232" s="150">
        <v>2</v>
      </c>
      <c r="D232" s="150">
        <v>2.2000000000000002</v>
      </c>
      <c r="E232" s="148" t="s">
        <v>290</v>
      </c>
      <c r="F232" s="150">
        <v>0.6</v>
      </c>
      <c r="G232" s="148" t="s">
        <v>290</v>
      </c>
      <c r="H232" s="148" t="s">
        <v>290</v>
      </c>
      <c r="I232" s="148" t="s">
        <v>290</v>
      </c>
      <c r="J232" s="148" t="s">
        <v>290</v>
      </c>
      <c r="K232" s="148" t="s">
        <v>290</v>
      </c>
      <c r="L232" s="150">
        <v>2.1</v>
      </c>
      <c r="M232" s="72">
        <v>2.9</v>
      </c>
      <c r="N232" s="2"/>
    </row>
    <row r="233" spans="1:14" ht="16.5">
      <c r="A233" s="18">
        <v>9</v>
      </c>
      <c r="B233" s="149">
        <v>23.4</v>
      </c>
      <c r="C233" s="150">
        <v>2.1</v>
      </c>
      <c r="D233" s="150">
        <v>2</v>
      </c>
      <c r="E233" s="148" t="s">
        <v>290</v>
      </c>
      <c r="F233" s="150">
        <v>0.2</v>
      </c>
      <c r="G233" s="148" t="s">
        <v>290</v>
      </c>
      <c r="H233" s="148" t="s">
        <v>290</v>
      </c>
      <c r="I233" s="148" t="s">
        <v>290</v>
      </c>
      <c r="J233" s="148" t="s">
        <v>290</v>
      </c>
      <c r="K233" s="148" t="s">
        <v>290</v>
      </c>
      <c r="L233" s="150">
        <v>1.9</v>
      </c>
      <c r="M233" s="72">
        <v>2.5</v>
      </c>
      <c r="N233" s="2"/>
    </row>
    <row r="234" spans="1:14" ht="16.5">
      <c r="A234" s="18">
        <v>10</v>
      </c>
      <c r="B234" s="149">
        <v>22.7</v>
      </c>
      <c r="C234" s="150">
        <v>2.4</v>
      </c>
      <c r="D234" s="150">
        <v>1.8</v>
      </c>
      <c r="E234" s="148" t="s">
        <v>290</v>
      </c>
      <c r="F234" s="150">
        <v>0.1</v>
      </c>
      <c r="G234" s="148" t="s">
        <v>290</v>
      </c>
      <c r="H234" s="148" t="s">
        <v>290</v>
      </c>
      <c r="I234" s="148" t="s">
        <v>290</v>
      </c>
      <c r="J234" s="148" t="s">
        <v>290</v>
      </c>
      <c r="K234" s="148" t="s">
        <v>290</v>
      </c>
      <c r="L234" s="150">
        <v>3.8</v>
      </c>
      <c r="M234" s="72">
        <v>1.4</v>
      </c>
      <c r="N234" s="2"/>
    </row>
    <row r="235" spans="1:14" ht="16.5">
      <c r="A235" s="18">
        <v>11</v>
      </c>
      <c r="B235" s="149">
        <v>22.2</v>
      </c>
      <c r="C235" s="150">
        <v>3.1</v>
      </c>
      <c r="D235" s="150">
        <v>1.4</v>
      </c>
      <c r="E235" s="148" t="s">
        <v>290</v>
      </c>
      <c r="F235" s="150">
        <v>0.1</v>
      </c>
      <c r="G235" s="148" t="s">
        <v>290</v>
      </c>
      <c r="H235" s="148" t="s">
        <v>290</v>
      </c>
      <c r="I235" s="148" t="s">
        <v>290</v>
      </c>
      <c r="J235" s="148" t="s">
        <v>290</v>
      </c>
      <c r="K235" s="148" t="s">
        <v>290</v>
      </c>
      <c r="L235" s="150">
        <v>2.2000000000000002</v>
      </c>
      <c r="M235" s="72">
        <v>2</v>
      </c>
      <c r="N235" s="2"/>
    </row>
    <row r="236" spans="1:14" ht="16.5">
      <c r="A236" s="18">
        <v>12</v>
      </c>
      <c r="B236" s="149">
        <v>22.4</v>
      </c>
      <c r="C236" s="150">
        <v>3.6</v>
      </c>
      <c r="D236" s="150">
        <v>1.2</v>
      </c>
      <c r="E236" s="148" t="s">
        <v>290</v>
      </c>
      <c r="F236" s="150">
        <v>0.1</v>
      </c>
      <c r="G236" s="148" t="s">
        <v>290</v>
      </c>
      <c r="H236" s="148" t="s">
        <v>290</v>
      </c>
      <c r="I236" s="148" t="s">
        <v>290</v>
      </c>
      <c r="J236" s="148" t="s">
        <v>290</v>
      </c>
      <c r="K236" s="148" t="s">
        <v>290</v>
      </c>
      <c r="L236" s="150">
        <v>1.3</v>
      </c>
      <c r="M236" s="151">
        <v>8.6999999999999993</v>
      </c>
      <c r="N236" s="2"/>
    </row>
    <row r="237" spans="1:14" ht="16.5">
      <c r="A237" s="18">
        <v>13</v>
      </c>
      <c r="B237" s="149">
        <v>19.399999999999999</v>
      </c>
      <c r="C237" s="150">
        <v>3.6</v>
      </c>
      <c r="D237" s="150">
        <v>1</v>
      </c>
      <c r="E237" s="150">
        <v>2</v>
      </c>
      <c r="F237" s="150">
        <v>0.1</v>
      </c>
      <c r="G237" s="148" t="s">
        <v>290</v>
      </c>
      <c r="H237" s="148" t="s">
        <v>290</v>
      </c>
      <c r="I237" s="148" t="s">
        <v>290</v>
      </c>
      <c r="J237" s="148" t="s">
        <v>290</v>
      </c>
      <c r="K237" s="148" t="s">
        <v>290</v>
      </c>
      <c r="L237" s="150">
        <v>1.3</v>
      </c>
      <c r="M237" s="72">
        <v>11.8</v>
      </c>
      <c r="N237" s="2"/>
    </row>
    <row r="238" spans="1:14" ht="16.5">
      <c r="A238" s="18">
        <v>14</v>
      </c>
      <c r="B238" s="149">
        <v>16.8</v>
      </c>
      <c r="C238" s="150">
        <v>3.9</v>
      </c>
      <c r="D238" s="150">
        <v>0.7</v>
      </c>
      <c r="E238" s="150">
        <v>8.1</v>
      </c>
      <c r="F238" s="150">
        <v>0.1</v>
      </c>
      <c r="G238" s="148" t="s">
        <v>290</v>
      </c>
      <c r="H238" s="148" t="s">
        <v>290</v>
      </c>
      <c r="I238" s="148" t="s">
        <v>290</v>
      </c>
      <c r="J238" s="148" t="s">
        <v>290</v>
      </c>
      <c r="K238" s="148" t="s">
        <v>290</v>
      </c>
      <c r="L238" s="150">
        <v>1.2</v>
      </c>
      <c r="M238" s="72">
        <v>6.1</v>
      </c>
      <c r="N238" s="2"/>
    </row>
    <row r="239" spans="1:14" ht="16.5">
      <c r="A239" s="18">
        <v>15</v>
      </c>
      <c r="B239" s="149">
        <v>14.9</v>
      </c>
      <c r="C239" s="150">
        <v>4.0999999999999996</v>
      </c>
      <c r="D239" s="150">
        <v>0.6</v>
      </c>
      <c r="E239" s="150">
        <v>26.7</v>
      </c>
      <c r="F239" s="148" t="s">
        <v>290</v>
      </c>
      <c r="G239" s="148" t="s">
        <v>290</v>
      </c>
      <c r="H239" s="148" t="s">
        <v>290</v>
      </c>
      <c r="I239" s="148" t="s">
        <v>290</v>
      </c>
      <c r="J239" s="148" t="s">
        <v>290</v>
      </c>
      <c r="K239" s="148" t="s">
        <v>290</v>
      </c>
      <c r="L239" s="150">
        <v>1.1000000000000001</v>
      </c>
      <c r="M239" s="72">
        <v>3.1</v>
      </c>
      <c r="N239" s="2"/>
    </row>
    <row r="240" spans="1:14" ht="16.5">
      <c r="A240" s="18">
        <v>16</v>
      </c>
      <c r="B240" s="149">
        <v>14.2</v>
      </c>
      <c r="C240" s="150">
        <v>4.0999999999999996</v>
      </c>
      <c r="D240" s="150">
        <v>0.5</v>
      </c>
      <c r="E240" s="150">
        <v>44.8</v>
      </c>
      <c r="F240" s="148" t="s">
        <v>290</v>
      </c>
      <c r="G240" s="148" t="s">
        <v>290</v>
      </c>
      <c r="H240" s="148" t="s">
        <v>290</v>
      </c>
      <c r="I240" s="148" t="s">
        <v>290</v>
      </c>
      <c r="J240" s="148" t="s">
        <v>290</v>
      </c>
      <c r="K240" s="148" t="s">
        <v>290</v>
      </c>
      <c r="L240" s="150">
        <v>2.9</v>
      </c>
      <c r="M240" s="72">
        <v>3.3</v>
      </c>
      <c r="N240" s="2"/>
    </row>
    <row r="241" spans="1:14" ht="16.5">
      <c r="A241" s="18">
        <v>17</v>
      </c>
      <c r="B241" s="149">
        <v>13.6</v>
      </c>
      <c r="C241" s="150">
        <v>4.4000000000000004</v>
      </c>
      <c r="D241" s="150">
        <v>0.4</v>
      </c>
      <c r="E241" s="148">
        <v>76.900000000000006</v>
      </c>
      <c r="F241" s="148" t="s">
        <v>290</v>
      </c>
      <c r="G241" s="148" t="s">
        <v>290</v>
      </c>
      <c r="H241" s="148" t="s">
        <v>290</v>
      </c>
      <c r="I241" s="148" t="s">
        <v>290</v>
      </c>
      <c r="J241" s="148" t="s">
        <v>290</v>
      </c>
      <c r="K241" s="148" t="s">
        <v>290</v>
      </c>
      <c r="L241" s="150">
        <v>2.6</v>
      </c>
      <c r="M241" s="72">
        <v>5.3</v>
      </c>
      <c r="N241" s="2"/>
    </row>
    <row r="242" spans="1:14" ht="16.5">
      <c r="A242" s="18">
        <v>18</v>
      </c>
      <c r="B242" s="149">
        <v>13</v>
      </c>
      <c r="C242" s="150">
        <v>4.5999999999999996</v>
      </c>
      <c r="D242" s="150">
        <v>0.2</v>
      </c>
      <c r="E242" s="150">
        <v>81.8</v>
      </c>
      <c r="F242" s="148" t="s">
        <v>290</v>
      </c>
      <c r="G242" s="148" t="s">
        <v>290</v>
      </c>
      <c r="H242" s="148" t="s">
        <v>290</v>
      </c>
      <c r="I242" s="148" t="s">
        <v>290</v>
      </c>
      <c r="J242" s="148" t="s">
        <v>290</v>
      </c>
      <c r="K242" s="148" t="s">
        <v>290</v>
      </c>
      <c r="L242" s="150">
        <v>1.6</v>
      </c>
      <c r="M242" s="72">
        <v>6.4</v>
      </c>
      <c r="N242" s="2"/>
    </row>
    <row r="243" spans="1:14" ht="16.5">
      <c r="A243" s="18">
        <v>19</v>
      </c>
      <c r="B243" s="149">
        <v>9</v>
      </c>
      <c r="C243" s="150">
        <v>4.8</v>
      </c>
      <c r="D243" s="150">
        <v>0.2</v>
      </c>
      <c r="E243" s="150">
        <v>58.1</v>
      </c>
      <c r="F243" s="150">
        <v>0.2</v>
      </c>
      <c r="G243" s="148" t="s">
        <v>290</v>
      </c>
      <c r="H243" s="148" t="s">
        <v>290</v>
      </c>
      <c r="I243" s="148" t="s">
        <v>290</v>
      </c>
      <c r="J243" s="148" t="s">
        <v>290</v>
      </c>
      <c r="K243" s="148" t="s">
        <v>290</v>
      </c>
      <c r="L243" s="150">
        <v>1.4</v>
      </c>
      <c r="M243" s="72">
        <v>6.1</v>
      </c>
      <c r="N243" s="2"/>
    </row>
    <row r="244" spans="1:14" ht="16.5">
      <c r="A244" s="18">
        <v>20</v>
      </c>
      <c r="B244" s="149">
        <v>6.2</v>
      </c>
      <c r="C244" s="150">
        <v>5</v>
      </c>
      <c r="D244" s="150">
        <v>0.1</v>
      </c>
      <c r="E244" s="150">
        <v>23.7</v>
      </c>
      <c r="F244" s="150">
        <v>0</v>
      </c>
      <c r="G244" s="148" t="s">
        <v>290</v>
      </c>
      <c r="H244" s="148" t="s">
        <v>290</v>
      </c>
      <c r="I244" s="148" t="s">
        <v>290</v>
      </c>
      <c r="J244" s="148" t="s">
        <v>290</v>
      </c>
      <c r="K244" s="148" t="s">
        <v>290</v>
      </c>
      <c r="L244" s="150">
        <v>1.5</v>
      </c>
      <c r="M244" s="72">
        <v>5.7</v>
      </c>
      <c r="N244" s="2"/>
    </row>
    <row r="245" spans="1:14" ht="16.5">
      <c r="A245" s="18">
        <v>21</v>
      </c>
      <c r="B245" s="149">
        <v>4.4000000000000004</v>
      </c>
      <c r="C245" s="150">
        <v>5.0999999999999996</v>
      </c>
      <c r="D245" s="150">
        <v>0.1</v>
      </c>
      <c r="E245" s="150">
        <v>12.2</v>
      </c>
      <c r="F245" s="148" t="s">
        <v>290</v>
      </c>
      <c r="G245" s="148" t="s">
        <v>290</v>
      </c>
      <c r="H245" s="148" t="s">
        <v>290</v>
      </c>
      <c r="I245" s="148" t="s">
        <v>290</v>
      </c>
      <c r="J245" s="148" t="s">
        <v>290</v>
      </c>
      <c r="K245" s="148" t="s">
        <v>290</v>
      </c>
      <c r="L245" s="150">
        <v>3.1</v>
      </c>
      <c r="M245" s="72">
        <v>5.6</v>
      </c>
      <c r="N245" s="2"/>
    </row>
    <row r="246" spans="1:14" ht="16.5">
      <c r="A246" s="18">
        <v>22</v>
      </c>
      <c r="B246" s="149">
        <v>3.6</v>
      </c>
      <c r="C246" s="150">
        <v>5</v>
      </c>
      <c r="D246" s="150">
        <v>0</v>
      </c>
      <c r="E246" s="150">
        <v>10</v>
      </c>
      <c r="F246" s="148" t="s">
        <v>290</v>
      </c>
      <c r="G246" s="148" t="s">
        <v>290</v>
      </c>
      <c r="H246" s="148" t="s">
        <v>290</v>
      </c>
      <c r="I246" s="148" t="s">
        <v>290</v>
      </c>
      <c r="J246" s="148" t="s">
        <v>290</v>
      </c>
      <c r="K246" s="148" t="s">
        <v>290</v>
      </c>
      <c r="L246" s="150">
        <v>4.4000000000000004</v>
      </c>
      <c r="M246" s="72">
        <v>7.3</v>
      </c>
      <c r="N246" s="2"/>
    </row>
    <row r="247" spans="1:14" ht="16.5">
      <c r="A247" s="18">
        <v>23</v>
      </c>
      <c r="B247" s="149">
        <v>3.1</v>
      </c>
      <c r="C247" s="150">
        <v>4.8</v>
      </c>
      <c r="D247" s="150">
        <v>0</v>
      </c>
      <c r="E247" s="150">
        <v>21.9</v>
      </c>
      <c r="F247" s="150">
        <v>0</v>
      </c>
      <c r="G247" s="148" t="s">
        <v>290</v>
      </c>
      <c r="H247" s="148" t="s">
        <v>290</v>
      </c>
      <c r="I247" s="148" t="s">
        <v>290</v>
      </c>
      <c r="J247" s="148" t="s">
        <v>290</v>
      </c>
      <c r="K247" s="148" t="s">
        <v>290</v>
      </c>
      <c r="L247" s="150">
        <v>4.5999999999999996</v>
      </c>
      <c r="M247" s="72">
        <v>8.3000000000000007</v>
      </c>
      <c r="N247" s="2"/>
    </row>
    <row r="248" spans="1:14" ht="16.5">
      <c r="A248" s="18">
        <v>24</v>
      </c>
      <c r="B248" s="149">
        <v>2.7</v>
      </c>
      <c r="C248" s="150">
        <v>4.3</v>
      </c>
      <c r="D248" s="150">
        <v>0</v>
      </c>
      <c r="E248" s="150">
        <v>29.7</v>
      </c>
      <c r="F248" s="150">
        <v>0</v>
      </c>
      <c r="G248" s="148" t="s">
        <v>290</v>
      </c>
      <c r="H248" s="148" t="s">
        <v>290</v>
      </c>
      <c r="I248" s="148" t="s">
        <v>290</v>
      </c>
      <c r="J248" s="148" t="s">
        <v>290</v>
      </c>
      <c r="K248" s="148" t="s">
        <v>290</v>
      </c>
      <c r="L248" s="150">
        <v>3.8</v>
      </c>
      <c r="M248" s="72">
        <v>9.6</v>
      </c>
      <c r="N248" s="2"/>
    </row>
    <row r="249" spans="1:14" ht="16.5">
      <c r="A249" s="18">
        <v>25</v>
      </c>
      <c r="B249" s="149">
        <v>2.4</v>
      </c>
      <c r="C249" s="150">
        <v>3.6</v>
      </c>
      <c r="D249" s="148">
        <v>0</v>
      </c>
      <c r="E249" s="150">
        <v>29.7</v>
      </c>
      <c r="F249" s="148" t="s">
        <v>290</v>
      </c>
      <c r="G249" s="148" t="s">
        <v>290</v>
      </c>
      <c r="H249" s="148" t="s">
        <v>290</v>
      </c>
      <c r="I249" s="148" t="s">
        <v>290</v>
      </c>
      <c r="J249" s="148" t="s">
        <v>290</v>
      </c>
      <c r="K249" s="148" t="s">
        <v>290</v>
      </c>
      <c r="L249" s="150">
        <v>2.9</v>
      </c>
      <c r="M249" s="72">
        <v>9.6999999999999993</v>
      </c>
      <c r="N249" s="2"/>
    </row>
    <row r="250" spans="1:14" ht="16.5">
      <c r="A250" s="18">
        <v>26</v>
      </c>
      <c r="B250" s="149">
        <v>2.1</v>
      </c>
      <c r="C250" s="150">
        <v>3.3</v>
      </c>
      <c r="D250" s="148" t="s">
        <v>290</v>
      </c>
      <c r="E250" s="150">
        <v>28.6</v>
      </c>
      <c r="F250" s="148" t="s">
        <v>290</v>
      </c>
      <c r="G250" s="148" t="s">
        <v>290</v>
      </c>
      <c r="H250" s="148" t="s">
        <v>290</v>
      </c>
      <c r="I250" s="148" t="s">
        <v>290</v>
      </c>
      <c r="J250" s="148" t="s">
        <v>290</v>
      </c>
      <c r="K250" s="148" t="s">
        <v>290</v>
      </c>
      <c r="L250" s="150">
        <v>2</v>
      </c>
      <c r="M250" s="72">
        <v>7.4</v>
      </c>
      <c r="N250" s="2"/>
    </row>
    <row r="251" spans="1:14" ht="16.5">
      <c r="A251" s="18">
        <v>27</v>
      </c>
      <c r="B251" s="149">
        <v>1.9</v>
      </c>
      <c r="C251" s="150">
        <v>3.1</v>
      </c>
      <c r="D251" s="148" t="s">
        <v>290</v>
      </c>
      <c r="E251" s="150">
        <v>25.3</v>
      </c>
      <c r="F251" s="148" t="s">
        <v>290</v>
      </c>
      <c r="G251" s="148" t="s">
        <v>290</v>
      </c>
      <c r="H251" s="148" t="s">
        <v>290</v>
      </c>
      <c r="I251" s="148" t="s">
        <v>290</v>
      </c>
      <c r="J251" s="148" t="s">
        <v>290</v>
      </c>
      <c r="K251" s="148" t="s">
        <v>290</v>
      </c>
      <c r="L251" s="150">
        <v>1.7</v>
      </c>
      <c r="M251" s="72">
        <v>11.8</v>
      </c>
      <c r="N251" s="2"/>
    </row>
    <row r="252" spans="1:14" ht="16.5">
      <c r="A252" s="18">
        <v>28</v>
      </c>
      <c r="B252" s="152">
        <v>1.8</v>
      </c>
      <c r="C252" s="150">
        <v>2.8</v>
      </c>
      <c r="D252" s="148" t="s">
        <v>290</v>
      </c>
      <c r="E252" s="150">
        <v>23.3</v>
      </c>
      <c r="F252" s="148" t="s">
        <v>290</v>
      </c>
      <c r="G252" s="148" t="s">
        <v>290</v>
      </c>
      <c r="H252" s="148" t="s">
        <v>290</v>
      </c>
      <c r="I252" s="148" t="s">
        <v>290</v>
      </c>
      <c r="J252" s="148" t="s">
        <v>290</v>
      </c>
      <c r="K252" s="148" t="s">
        <v>290</v>
      </c>
      <c r="L252" s="150">
        <v>3.9</v>
      </c>
      <c r="M252" s="72">
        <v>10.199999999999999</v>
      </c>
      <c r="N252" s="2"/>
    </row>
    <row r="253" spans="1:14" ht="16.5">
      <c r="A253" s="18">
        <v>29</v>
      </c>
      <c r="B253" s="152">
        <v>1.8</v>
      </c>
      <c r="C253" s="148"/>
      <c r="D253" s="148" t="s">
        <v>290</v>
      </c>
      <c r="E253" s="150">
        <v>19.899999999999999</v>
      </c>
      <c r="F253" s="148" t="s">
        <v>290</v>
      </c>
      <c r="G253" s="148" t="s">
        <v>290</v>
      </c>
      <c r="H253" s="148" t="s">
        <v>290</v>
      </c>
      <c r="I253" s="148" t="s">
        <v>290</v>
      </c>
      <c r="J253" s="148" t="s">
        <v>290</v>
      </c>
      <c r="K253" s="148" t="s">
        <v>290</v>
      </c>
      <c r="L253" s="150">
        <v>3.2</v>
      </c>
      <c r="M253" s="72">
        <v>11.4</v>
      </c>
      <c r="N253" s="2"/>
    </row>
    <row r="254" spans="1:14" ht="16.5">
      <c r="A254" s="18">
        <v>30</v>
      </c>
      <c r="B254" s="152">
        <v>1.8</v>
      </c>
      <c r="C254" s="150"/>
      <c r="D254" s="148" t="s">
        <v>290</v>
      </c>
      <c r="E254" s="150">
        <v>19.600000000000001</v>
      </c>
      <c r="F254" s="148" t="s">
        <v>290</v>
      </c>
      <c r="G254" s="148" t="s">
        <v>290</v>
      </c>
      <c r="H254" s="148" t="s">
        <v>290</v>
      </c>
      <c r="I254" s="148" t="s">
        <v>290</v>
      </c>
      <c r="J254" s="148" t="s">
        <v>290</v>
      </c>
      <c r="K254" s="148" t="s">
        <v>290</v>
      </c>
      <c r="L254" s="150">
        <v>1.9</v>
      </c>
      <c r="M254" s="72">
        <v>13.6</v>
      </c>
      <c r="N254" s="2"/>
    </row>
    <row r="255" spans="1:14" ht="16.5">
      <c r="A255" s="92">
        <v>31</v>
      </c>
      <c r="B255" s="153">
        <v>1.8</v>
      </c>
      <c r="C255" s="154"/>
      <c r="D255" s="148" t="s">
        <v>290</v>
      </c>
      <c r="E255" s="150"/>
      <c r="F255" s="148" t="s">
        <v>290</v>
      </c>
      <c r="G255" s="154"/>
      <c r="H255" s="148" t="s">
        <v>290</v>
      </c>
      <c r="I255" s="148" t="s">
        <v>290</v>
      </c>
      <c r="J255" s="154"/>
      <c r="K255" s="148" t="s">
        <v>290</v>
      </c>
      <c r="L255" s="150"/>
      <c r="M255" s="72">
        <v>10.7</v>
      </c>
      <c r="N255" s="2"/>
    </row>
    <row r="256" spans="1:14" ht="16.5">
      <c r="A256" s="51" t="s">
        <v>291</v>
      </c>
      <c r="B256" s="146">
        <f>SUM(B225:B234)/10</f>
        <v>28.02</v>
      </c>
      <c r="C256" s="147">
        <f>SUM(C225:C234)/10</f>
        <v>1.92</v>
      </c>
      <c r="D256" s="147">
        <f>SUM(D225:D234)/10</f>
        <v>2.46</v>
      </c>
      <c r="E256" s="147" t="s">
        <v>292</v>
      </c>
      <c r="F256" s="147">
        <f>SUM(F225:F234)/10</f>
        <v>4.99</v>
      </c>
      <c r="G256" s="147" t="s">
        <v>292</v>
      </c>
      <c r="H256" s="147" t="s">
        <v>292</v>
      </c>
      <c r="I256" s="147" t="s">
        <v>292</v>
      </c>
      <c r="J256" s="147" t="s">
        <v>292</v>
      </c>
      <c r="K256" s="147" t="s">
        <v>292</v>
      </c>
      <c r="L256" s="147">
        <f>SUM(L225:L234)/10</f>
        <v>2.12</v>
      </c>
      <c r="M256" s="156">
        <f>SUM(M225:M234)/10</f>
        <v>2.2399999999999998</v>
      </c>
      <c r="N256" s="2"/>
    </row>
    <row r="257" spans="1:15" ht="16.5">
      <c r="A257" s="51" t="s">
        <v>293</v>
      </c>
      <c r="B257" s="149">
        <f>SUM(B235:B244)/10</f>
        <v>15.169999999999998</v>
      </c>
      <c r="C257" s="150">
        <f>SUM(C235:C244)/10</f>
        <v>4.1199999999999992</v>
      </c>
      <c r="D257" s="150">
        <f>SUM(D235:D244)/10</f>
        <v>0.63</v>
      </c>
      <c r="E257" s="150">
        <f>SUM(E235:E244)/10</f>
        <v>32.21</v>
      </c>
      <c r="F257" s="150">
        <f>SUM(F235:F244)/10</f>
        <v>6.0000000000000012E-2</v>
      </c>
      <c r="G257" s="150" t="s">
        <v>292</v>
      </c>
      <c r="H257" s="150" t="s">
        <v>292</v>
      </c>
      <c r="I257" s="150" t="s">
        <v>292</v>
      </c>
      <c r="J257" s="150" t="s">
        <v>292</v>
      </c>
      <c r="K257" s="150" t="s">
        <v>292</v>
      </c>
      <c r="L257" s="150">
        <f>SUM(L235:L244)/10</f>
        <v>1.7100000000000002</v>
      </c>
      <c r="M257" s="72">
        <f>SUM(M235:M244)/10</f>
        <v>5.85</v>
      </c>
      <c r="N257" s="2"/>
    </row>
    <row r="258" spans="1:15" ht="16.5">
      <c r="A258" s="51" t="s">
        <v>294</v>
      </c>
      <c r="B258" s="149">
        <f>SUM(B245:B255)/11</f>
        <v>2.4909090909090912</v>
      </c>
      <c r="C258" s="150">
        <f>SUM(C245:C255)/8</f>
        <v>4</v>
      </c>
      <c r="D258" s="150">
        <f>SUM(D245:D255)/11</f>
        <v>9.0909090909090922E-3</v>
      </c>
      <c r="E258" s="150">
        <f>SUM(E245:E255)/10</f>
        <v>22.020000000000003</v>
      </c>
      <c r="F258" s="150">
        <f>SUM(F245:F255)/11</f>
        <v>0</v>
      </c>
      <c r="G258" s="150" t="s">
        <v>292</v>
      </c>
      <c r="H258" s="150" t="s">
        <v>292</v>
      </c>
      <c r="I258" s="150" t="s">
        <v>292</v>
      </c>
      <c r="J258" s="150" t="s">
        <v>292</v>
      </c>
      <c r="K258" s="150" t="s">
        <v>292</v>
      </c>
      <c r="L258" s="150">
        <f>SUM(L245:L255)/10</f>
        <v>3.1499999999999995</v>
      </c>
      <c r="M258" s="72">
        <f>SUM(M245:M255)/11</f>
        <v>9.6000000000000014</v>
      </c>
      <c r="N258" s="2"/>
    </row>
    <row r="259" spans="1:15" ht="16.5">
      <c r="A259" s="51" t="s">
        <v>295</v>
      </c>
      <c r="B259" s="149">
        <f>SUM(B225:B255)/31</f>
        <v>14.816129032258063</v>
      </c>
      <c r="C259" s="150">
        <f>SUM(C225:C255)/28</f>
        <v>3.2999999999999994</v>
      </c>
      <c r="D259" s="150">
        <f>SUM(D225:D255)/31</f>
        <v>0.99999999999999989</v>
      </c>
      <c r="E259" s="150">
        <f>SUM(E225:E255)/30</f>
        <v>18.076666666666668</v>
      </c>
      <c r="F259" s="150">
        <f>SUM(F225:F255)/31</f>
        <v>1.6290322580645165</v>
      </c>
      <c r="G259" s="150" t="s">
        <v>292</v>
      </c>
      <c r="H259" s="150" t="s">
        <v>292</v>
      </c>
      <c r="I259" s="150" t="s">
        <v>292</v>
      </c>
      <c r="J259" s="150" t="s">
        <v>292</v>
      </c>
      <c r="K259" s="150" t="s">
        <v>292</v>
      </c>
      <c r="L259" s="150">
        <f>SUM(L225:L255)/30</f>
        <v>2.3266666666666671</v>
      </c>
      <c r="M259" s="72">
        <f>SUM(M225:M255)/31</f>
        <v>6.0161290322580632</v>
      </c>
      <c r="N259" s="2"/>
      <c r="O259" s="157"/>
    </row>
    <row r="260" spans="1:15" ht="16.5">
      <c r="A260" s="51" t="s">
        <v>296</v>
      </c>
      <c r="B260" s="149">
        <v>36.200000000000003</v>
      </c>
      <c r="C260" s="150">
        <v>5.0999999999999996</v>
      </c>
      <c r="D260" s="150">
        <v>2.9</v>
      </c>
      <c r="E260" s="150">
        <v>95.5</v>
      </c>
      <c r="F260" s="150">
        <v>21.6</v>
      </c>
      <c r="G260" s="150" t="s">
        <v>292</v>
      </c>
      <c r="H260" s="150" t="s">
        <v>292</v>
      </c>
      <c r="I260" s="150" t="s">
        <v>292</v>
      </c>
      <c r="J260" s="150" t="s">
        <v>292</v>
      </c>
      <c r="K260" s="150" t="s">
        <v>292</v>
      </c>
      <c r="L260" s="150">
        <v>17</v>
      </c>
      <c r="M260" s="72">
        <v>16</v>
      </c>
      <c r="N260" s="2"/>
    </row>
    <row r="261" spans="1:15" ht="16.5">
      <c r="A261" s="13" t="s">
        <v>297</v>
      </c>
      <c r="B261" s="159">
        <v>1.8</v>
      </c>
      <c r="C261" s="154">
        <v>1.8</v>
      </c>
      <c r="D261" s="154" t="s">
        <v>292</v>
      </c>
      <c r="E261" s="193" t="s">
        <v>292</v>
      </c>
      <c r="F261" s="193" t="s">
        <v>292</v>
      </c>
      <c r="G261" s="193" t="s">
        <v>292</v>
      </c>
      <c r="H261" s="193" t="s">
        <v>292</v>
      </c>
      <c r="I261" s="193" t="s">
        <v>292</v>
      </c>
      <c r="J261" s="193" t="s">
        <v>292</v>
      </c>
      <c r="K261" s="193" t="s">
        <v>292</v>
      </c>
      <c r="L261" s="193" t="s">
        <v>292</v>
      </c>
      <c r="M261" s="175">
        <v>1</v>
      </c>
      <c r="N261" s="2"/>
    </row>
    <row r="262" spans="1:15" ht="16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</row>
    <row r="263" spans="1:15" ht="16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5" ht="16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5" ht="16.5">
      <c r="A265" s="2"/>
      <c r="B265" s="2"/>
      <c r="C265" s="2"/>
      <c r="D265" s="2"/>
      <c r="E265" s="2"/>
      <c r="F265" s="2"/>
      <c r="G265" s="194"/>
      <c r="H265" s="2"/>
      <c r="I265" s="2"/>
      <c r="J265" s="2"/>
      <c r="K265" s="2"/>
      <c r="L265" s="2"/>
      <c r="M265" s="2"/>
      <c r="N265" s="2"/>
    </row>
    <row r="266" spans="1:15" ht="16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5" ht="16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5" ht="16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5" ht="16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5" ht="16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5" ht="16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5" ht="16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</sheetData>
  <mergeCells count="6">
    <mergeCell ref="F222:I222"/>
    <mergeCell ref="E2:I2"/>
    <mergeCell ref="F3:I3"/>
    <mergeCell ref="E46:J46"/>
    <mergeCell ref="F90:I90"/>
    <mergeCell ref="F178:I178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rowBreaks count="5" manualBreakCount="5">
    <brk id="44" man="1"/>
    <brk id="88" man="1"/>
    <brk id="132" man="1"/>
    <brk id="176" man="1"/>
    <brk id="2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view="pageBreakPreview" zoomScale="60" zoomScaleNormal="100" workbookViewId="0">
      <selection activeCell="C9" sqref="C9"/>
    </sheetView>
  </sheetViews>
  <sheetFormatPr defaultRowHeight="14.25"/>
  <cols>
    <col min="1" max="7" width="7.875" customWidth="1"/>
    <col min="8" max="8" width="10.375" customWidth="1"/>
    <col min="9" max="9" width="11.25" customWidth="1"/>
    <col min="10" max="11" width="7.875" customWidth="1"/>
    <col min="12" max="12" width="6.625" customWidth="1"/>
    <col min="13" max="13" width="7.625" customWidth="1"/>
    <col min="14" max="14" width="7.875" customWidth="1"/>
    <col min="15" max="15" width="9.375" customWidth="1"/>
    <col min="16" max="16" width="7.875" customWidth="1"/>
    <col min="17" max="17" width="7.125" customWidth="1"/>
  </cols>
  <sheetData>
    <row r="1" spans="1:17" ht="22.7" customHeight="1">
      <c r="A1" s="195" t="s">
        <v>308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2"/>
      <c r="P1" s="196"/>
    </row>
    <row r="2" spans="1:17" ht="22.7" customHeight="1">
      <c r="A2" s="195"/>
      <c r="B2" s="195"/>
      <c r="C2" s="195"/>
      <c r="D2" s="195"/>
      <c r="E2" s="195"/>
      <c r="F2" s="195"/>
      <c r="G2" s="195" t="s">
        <v>288</v>
      </c>
      <c r="H2" s="195"/>
      <c r="I2" s="195"/>
      <c r="J2" s="195"/>
      <c r="K2" s="195"/>
      <c r="L2" s="195"/>
      <c r="M2" s="195"/>
      <c r="N2" s="195"/>
      <c r="O2" s="2"/>
      <c r="P2" s="196"/>
    </row>
    <row r="3" spans="1:17" ht="22.7" customHeight="1">
      <c r="A3" s="195" t="s">
        <v>309</v>
      </c>
      <c r="B3" s="195"/>
      <c r="C3" s="195"/>
      <c r="D3" s="195"/>
      <c r="E3" s="195" t="s">
        <v>310</v>
      </c>
      <c r="F3" s="195"/>
      <c r="G3" s="195"/>
      <c r="H3" s="195"/>
      <c r="I3" s="195"/>
      <c r="J3" s="195" t="s">
        <v>311</v>
      </c>
      <c r="K3" s="195"/>
      <c r="L3" s="195"/>
      <c r="M3" s="195"/>
      <c r="N3" s="197" t="s">
        <v>312</v>
      </c>
      <c r="O3" s="2"/>
      <c r="P3" s="196"/>
    </row>
    <row r="4" spans="1:17" ht="21.6" customHeight="1">
      <c r="A4" s="107"/>
      <c r="B4" s="107" t="s">
        <v>295</v>
      </c>
      <c r="C4" s="402" t="s">
        <v>296</v>
      </c>
      <c r="D4" s="402"/>
      <c r="E4" s="402"/>
      <c r="F4" s="402"/>
      <c r="G4" s="110"/>
      <c r="H4" s="110" t="s">
        <v>313</v>
      </c>
      <c r="I4" s="110"/>
      <c r="J4" s="111"/>
      <c r="K4" s="113"/>
      <c r="L4" s="113" t="s">
        <v>314</v>
      </c>
      <c r="M4" s="113"/>
      <c r="N4" s="199"/>
      <c r="O4" s="2"/>
      <c r="P4" s="196"/>
    </row>
    <row r="5" spans="1:17" ht="22.7" customHeight="1">
      <c r="A5" s="115"/>
      <c r="B5" s="115" t="s">
        <v>315</v>
      </c>
      <c r="C5" s="121" t="s">
        <v>315</v>
      </c>
      <c r="D5" s="200" t="s">
        <v>316</v>
      </c>
      <c r="E5" s="201"/>
      <c r="F5" s="107" t="s">
        <v>317</v>
      </c>
      <c r="G5" s="107" t="s">
        <v>315</v>
      </c>
      <c r="H5" s="200" t="s">
        <v>316</v>
      </c>
      <c r="I5" s="202"/>
      <c r="J5" s="107" t="s">
        <v>317</v>
      </c>
      <c r="K5" s="107" t="s">
        <v>315</v>
      </c>
      <c r="L5" s="200" t="s">
        <v>316</v>
      </c>
      <c r="M5" s="202"/>
      <c r="N5" s="107" t="s">
        <v>317</v>
      </c>
      <c r="O5" s="2"/>
      <c r="P5" s="196"/>
      <c r="Q5" s="73"/>
    </row>
    <row r="6" spans="1:17" ht="22.7" customHeight="1">
      <c r="A6" s="203"/>
      <c r="B6" s="203" t="s">
        <v>318</v>
      </c>
      <c r="C6" s="121" t="s">
        <v>318</v>
      </c>
      <c r="D6" s="204" t="s">
        <v>319</v>
      </c>
      <c r="E6" s="121" t="s">
        <v>320</v>
      </c>
      <c r="F6" s="203" t="s">
        <v>321</v>
      </c>
      <c r="G6" s="203" t="s">
        <v>318</v>
      </c>
      <c r="H6" s="204" t="s">
        <v>319</v>
      </c>
      <c r="I6" s="204" t="s">
        <v>320</v>
      </c>
      <c r="J6" s="203" t="s">
        <v>321</v>
      </c>
      <c r="K6" s="203" t="s">
        <v>318</v>
      </c>
      <c r="L6" s="204" t="s">
        <v>319</v>
      </c>
      <c r="M6" s="204" t="s">
        <v>320</v>
      </c>
      <c r="N6" s="203" t="s">
        <v>321</v>
      </c>
      <c r="O6" s="2"/>
      <c r="P6" s="196"/>
    </row>
    <row r="7" spans="1:17" ht="22.15" customHeight="1">
      <c r="A7" s="205">
        <v>2013</v>
      </c>
      <c r="B7" s="206">
        <v>7.8</v>
      </c>
      <c r="C7" s="207">
        <v>143</v>
      </c>
      <c r="D7" s="208" t="s">
        <v>108</v>
      </c>
      <c r="E7" s="208"/>
      <c r="F7" s="205">
        <v>1</v>
      </c>
      <c r="G7" s="206" t="s">
        <v>322</v>
      </c>
      <c r="H7" s="209" t="s">
        <v>323</v>
      </c>
      <c r="I7" s="209" t="s">
        <v>324</v>
      </c>
      <c r="J7" s="134" t="s">
        <v>325</v>
      </c>
      <c r="K7" s="205" t="s">
        <v>292</v>
      </c>
      <c r="L7" s="208" t="s">
        <v>326</v>
      </c>
      <c r="M7" s="208" t="s">
        <v>327</v>
      </c>
      <c r="N7" s="205">
        <v>17</v>
      </c>
      <c r="O7" s="2"/>
      <c r="P7" s="196"/>
    </row>
    <row r="8" spans="1:17" ht="22.7" customHeight="1">
      <c r="A8" s="210" t="s">
        <v>328</v>
      </c>
      <c r="B8" s="211">
        <v>17.100000000000001</v>
      </c>
      <c r="C8" s="198">
        <v>284</v>
      </c>
      <c r="D8" s="212">
        <v>40271</v>
      </c>
      <c r="E8" s="198"/>
      <c r="F8" s="198">
        <v>1</v>
      </c>
      <c r="G8" s="198" t="s">
        <v>329</v>
      </c>
      <c r="H8" s="213" t="s">
        <v>330</v>
      </c>
      <c r="I8" s="213" t="s">
        <v>331</v>
      </c>
      <c r="J8" s="198">
        <v>174</v>
      </c>
      <c r="K8" s="198" t="s">
        <v>332</v>
      </c>
      <c r="L8" s="213" t="s">
        <v>333</v>
      </c>
      <c r="M8" s="213" t="s">
        <v>334</v>
      </c>
      <c r="N8" s="198">
        <v>155</v>
      </c>
      <c r="O8" s="2"/>
      <c r="P8" s="196"/>
    </row>
    <row r="9" spans="1:17" ht="22.7" customHeight="1">
      <c r="A9" s="195"/>
      <c r="B9" s="195"/>
      <c r="C9" s="195" t="s">
        <v>335</v>
      </c>
      <c r="E9" s="195"/>
      <c r="F9" s="127">
        <v>25.2</v>
      </c>
      <c r="G9" s="127">
        <v>13.9</v>
      </c>
      <c r="H9" s="214">
        <v>0</v>
      </c>
      <c r="I9" s="127" t="s">
        <v>292</v>
      </c>
      <c r="J9" s="127" t="s">
        <v>292</v>
      </c>
      <c r="K9" s="195"/>
      <c r="L9" s="195"/>
      <c r="M9" s="195"/>
      <c r="N9" s="195"/>
      <c r="O9" s="2"/>
      <c r="P9" s="196"/>
    </row>
    <row r="10" spans="1:17" ht="22.7" customHeight="1">
      <c r="A10" s="195"/>
      <c r="B10" s="195"/>
      <c r="C10" s="195"/>
      <c r="D10" s="195"/>
      <c r="E10" s="195"/>
      <c r="F10" s="127"/>
      <c r="G10" s="127"/>
      <c r="H10" s="127"/>
      <c r="I10" s="127"/>
      <c r="J10" s="127"/>
      <c r="K10" s="195"/>
      <c r="L10" s="195"/>
      <c r="M10" s="195"/>
      <c r="N10" s="195"/>
      <c r="O10" s="2"/>
      <c r="P10" s="196"/>
    </row>
    <row r="11" spans="1:17" ht="22.7" customHeight="1">
      <c r="A11" s="195"/>
      <c r="B11" s="195"/>
      <c r="C11" s="195"/>
      <c r="D11" s="195"/>
      <c r="E11" s="195"/>
      <c r="F11" s="127"/>
      <c r="G11" s="127"/>
      <c r="H11" s="127"/>
      <c r="I11" s="127"/>
      <c r="J11" s="127"/>
      <c r="K11" s="195"/>
      <c r="L11" s="195"/>
      <c r="M11" s="195"/>
      <c r="N11" s="195"/>
      <c r="O11" s="2"/>
      <c r="P11" s="196"/>
    </row>
    <row r="12" spans="1:17" ht="22.7" customHeight="1">
      <c r="A12" s="195"/>
      <c r="B12" s="195"/>
      <c r="C12" s="195"/>
      <c r="D12" s="195"/>
      <c r="E12" s="195"/>
      <c r="F12" s="195"/>
      <c r="G12" s="195" t="s">
        <v>299</v>
      </c>
      <c r="H12" s="195"/>
      <c r="I12" s="195"/>
      <c r="J12" s="195"/>
      <c r="K12" s="195"/>
      <c r="L12" s="195"/>
      <c r="M12" s="195"/>
      <c r="N12" s="195"/>
      <c r="O12" s="2"/>
      <c r="P12" s="196"/>
    </row>
    <row r="13" spans="1:17" ht="22.7" customHeight="1">
      <c r="A13" s="195" t="s">
        <v>336</v>
      </c>
      <c r="B13" s="195"/>
      <c r="C13" s="195"/>
      <c r="D13" s="195"/>
      <c r="E13" s="195" t="s">
        <v>337</v>
      </c>
      <c r="F13" s="195"/>
      <c r="G13" s="195"/>
      <c r="H13" s="195"/>
      <c r="I13" s="195"/>
      <c r="J13" s="195" t="s">
        <v>338</v>
      </c>
      <c r="K13" s="195"/>
      <c r="L13" s="195"/>
      <c r="M13" s="195"/>
      <c r="N13" s="215" t="s">
        <v>339</v>
      </c>
      <c r="O13" s="2"/>
      <c r="P13" s="196"/>
    </row>
    <row r="14" spans="1:17" ht="22.7" customHeight="1">
      <c r="A14" s="107"/>
      <c r="B14" s="107" t="s">
        <v>295</v>
      </c>
      <c r="C14" s="200" t="s">
        <v>296</v>
      </c>
      <c r="D14" s="201"/>
      <c r="E14" s="201"/>
      <c r="F14" s="202"/>
      <c r="G14" s="110"/>
      <c r="H14" s="110" t="s">
        <v>313</v>
      </c>
      <c r="I14" s="110"/>
      <c r="J14" s="111"/>
      <c r="K14" s="113"/>
      <c r="L14" s="113" t="s">
        <v>314</v>
      </c>
      <c r="M14" s="113"/>
      <c r="N14" s="199"/>
      <c r="O14" s="2"/>
      <c r="P14" s="196"/>
    </row>
    <row r="15" spans="1:17" ht="22.7" customHeight="1">
      <c r="A15" s="115"/>
      <c r="B15" s="115" t="s">
        <v>315</v>
      </c>
      <c r="C15" s="121" t="s">
        <v>315</v>
      </c>
      <c r="D15" s="200" t="s">
        <v>316</v>
      </c>
      <c r="E15" s="201"/>
      <c r="F15" s="107" t="s">
        <v>317</v>
      </c>
      <c r="G15" s="107" t="s">
        <v>315</v>
      </c>
      <c r="H15" s="200" t="s">
        <v>316</v>
      </c>
      <c r="I15" s="202"/>
      <c r="J15" s="107" t="s">
        <v>317</v>
      </c>
      <c r="K15" s="107" t="s">
        <v>315</v>
      </c>
      <c r="L15" s="200" t="s">
        <v>316</v>
      </c>
      <c r="M15" s="202"/>
      <c r="N15" s="107" t="s">
        <v>317</v>
      </c>
      <c r="O15" s="2"/>
      <c r="P15" s="196"/>
    </row>
    <row r="16" spans="1:17" ht="22.7" customHeight="1">
      <c r="A16" s="115"/>
      <c r="B16" s="115" t="s">
        <v>318</v>
      </c>
      <c r="C16" s="121" t="s">
        <v>318</v>
      </c>
      <c r="D16" s="107" t="s">
        <v>319</v>
      </c>
      <c r="E16" s="121" t="s">
        <v>320</v>
      </c>
      <c r="F16" s="115" t="s">
        <v>321</v>
      </c>
      <c r="G16" s="115" t="s">
        <v>318</v>
      </c>
      <c r="H16" s="107" t="s">
        <v>319</v>
      </c>
      <c r="I16" s="107" t="s">
        <v>320</v>
      </c>
      <c r="J16" s="115" t="s">
        <v>321</v>
      </c>
      <c r="K16" s="115" t="s">
        <v>318</v>
      </c>
      <c r="L16" s="107" t="s">
        <v>319</v>
      </c>
      <c r="M16" s="107" t="s">
        <v>320</v>
      </c>
      <c r="N16" s="115" t="s">
        <v>321</v>
      </c>
      <c r="O16" s="2"/>
      <c r="P16" s="196"/>
    </row>
    <row r="17" spans="1:16" ht="22.7" customHeight="1">
      <c r="A17" s="205">
        <v>2013</v>
      </c>
      <c r="B17" s="206">
        <v>53.3</v>
      </c>
      <c r="C17" s="205">
        <v>569</v>
      </c>
      <c r="D17" s="208" t="s">
        <v>108</v>
      </c>
      <c r="E17" s="205"/>
      <c r="F17" s="205">
        <v>1</v>
      </c>
      <c r="G17" s="216">
        <v>0</v>
      </c>
      <c r="H17" s="217" t="s">
        <v>340</v>
      </c>
      <c r="I17" s="208" t="s">
        <v>78</v>
      </c>
      <c r="J17" s="112">
        <v>12</v>
      </c>
      <c r="K17" s="206">
        <v>8.6999999999999993</v>
      </c>
      <c r="L17" s="218">
        <v>41716</v>
      </c>
      <c r="M17" s="205"/>
      <c r="N17" s="205">
        <v>1</v>
      </c>
      <c r="O17" s="2"/>
      <c r="P17" s="196"/>
    </row>
    <row r="18" spans="1:16" ht="22.7" customHeight="1">
      <c r="A18" s="200" t="s">
        <v>105</v>
      </c>
      <c r="B18" s="219">
        <v>93.2</v>
      </c>
      <c r="C18" s="200">
        <v>1670</v>
      </c>
      <c r="D18" s="213" t="s">
        <v>341</v>
      </c>
      <c r="E18" s="200" t="s">
        <v>342</v>
      </c>
      <c r="F18" s="198">
        <v>2</v>
      </c>
      <c r="G18" s="220">
        <v>0</v>
      </c>
      <c r="H18" s="213" t="s">
        <v>340</v>
      </c>
      <c r="I18" s="221" t="s">
        <v>343</v>
      </c>
      <c r="J18" s="222">
        <v>12</v>
      </c>
      <c r="K18" s="223">
        <v>0</v>
      </c>
      <c r="L18" s="224">
        <v>39453</v>
      </c>
      <c r="M18" s="202"/>
      <c r="N18" s="202">
        <v>1</v>
      </c>
      <c r="O18" s="2"/>
      <c r="P18" s="196"/>
    </row>
    <row r="19" spans="1:16" ht="22.7" customHeight="1">
      <c r="A19" s="195"/>
      <c r="B19" s="195"/>
      <c r="C19" s="195" t="s">
        <v>335</v>
      </c>
      <c r="E19" s="195"/>
      <c r="F19" s="127">
        <v>123</v>
      </c>
      <c r="G19" s="214">
        <v>72.2</v>
      </c>
      <c r="H19" s="214">
        <v>33.9</v>
      </c>
      <c r="I19" s="214">
        <v>20.399999999999999</v>
      </c>
      <c r="J19" s="214">
        <v>0</v>
      </c>
      <c r="K19" s="195"/>
      <c r="L19" s="195"/>
      <c r="M19" s="195"/>
      <c r="N19" s="195"/>
      <c r="O19" s="2"/>
      <c r="P19" s="196"/>
    </row>
    <row r="20" spans="1:16" ht="22.7" customHeight="1">
      <c r="A20" s="195"/>
      <c r="B20" s="195"/>
      <c r="C20" s="195"/>
      <c r="D20" s="195"/>
      <c r="E20" s="195"/>
      <c r="F20" s="127"/>
      <c r="G20" s="225"/>
      <c r="H20" s="214"/>
      <c r="I20" s="214"/>
      <c r="J20" s="214"/>
      <c r="K20" s="195"/>
      <c r="L20" s="195"/>
      <c r="M20" s="195"/>
      <c r="N20" s="195"/>
      <c r="O20" s="2"/>
      <c r="P20" s="196"/>
    </row>
    <row r="21" spans="1:16" ht="22.7" customHeight="1">
      <c r="A21" s="195"/>
      <c r="B21" s="195"/>
      <c r="C21" s="195"/>
      <c r="D21" s="195"/>
      <c r="E21" s="195"/>
      <c r="F21" s="127"/>
      <c r="G21" s="214"/>
      <c r="H21" s="214"/>
      <c r="I21" s="214"/>
      <c r="J21" s="214"/>
      <c r="K21" s="195"/>
      <c r="L21" s="195"/>
      <c r="M21" s="195"/>
      <c r="N21" s="195"/>
      <c r="O21" s="2"/>
      <c r="P21" s="196"/>
    </row>
    <row r="22" spans="1:16" ht="22.7" customHeight="1">
      <c r="A22" s="195"/>
      <c r="B22" s="195"/>
      <c r="C22" s="195"/>
      <c r="D22" s="195"/>
      <c r="E22" s="195"/>
      <c r="F22" s="195"/>
      <c r="G22" s="195" t="s">
        <v>301</v>
      </c>
      <c r="H22" s="195"/>
      <c r="I22" s="195"/>
      <c r="J22" s="195"/>
      <c r="K22" s="195"/>
      <c r="L22" s="195"/>
      <c r="M22" s="195"/>
      <c r="N22" s="195"/>
      <c r="O22" s="2"/>
      <c r="P22" s="196"/>
    </row>
    <row r="23" spans="1:16" ht="22.7" customHeight="1">
      <c r="A23" s="195" t="s">
        <v>344</v>
      </c>
      <c r="B23" s="195"/>
      <c r="C23" s="195"/>
      <c r="D23" s="195"/>
      <c r="E23" s="195" t="s">
        <v>345</v>
      </c>
      <c r="F23" s="195"/>
      <c r="G23" s="195"/>
      <c r="H23" s="195"/>
      <c r="I23" s="195"/>
      <c r="J23" s="195" t="s">
        <v>346</v>
      </c>
      <c r="K23" s="195"/>
      <c r="L23" s="195"/>
      <c r="M23" s="195"/>
      <c r="N23" s="215" t="s">
        <v>347</v>
      </c>
      <c r="O23" s="2"/>
      <c r="P23" s="196"/>
    </row>
    <row r="24" spans="1:16" ht="24" customHeight="1">
      <c r="A24" s="107"/>
      <c r="B24" s="107" t="s">
        <v>295</v>
      </c>
      <c r="C24" s="200" t="s">
        <v>296</v>
      </c>
      <c r="D24" s="201"/>
      <c r="E24" s="201"/>
      <c r="F24" s="202"/>
      <c r="G24" s="110"/>
      <c r="H24" s="110" t="s">
        <v>313</v>
      </c>
      <c r="I24" s="110"/>
      <c r="J24" s="111"/>
      <c r="K24" s="113"/>
      <c r="L24" s="113" t="s">
        <v>314</v>
      </c>
      <c r="M24" s="113"/>
      <c r="N24" s="199"/>
      <c r="O24" s="2"/>
      <c r="P24" s="196"/>
    </row>
    <row r="25" spans="1:16" ht="22.7" customHeight="1">
      <c r="A25" s="115"/>
      <c r="B25" s="115" t="s">
        <v>315</v>
      </c>
      <c r="C25" s="121" t="s">
        <v>315</v>
      </c>
      <c r="D25" s="200" t="s">
        <v>316</v>
      </c>
      <c r="E25" s="201"/>
      <c r="F25" s="107" t="s">
        <v>317</v>
      </c>
      <c r="G25" s="107" t="s">
        <v>315</v>
      </c>
      <c r="H25" s="200" t="s">
        <v>316</v>
      </c>
      <c r="I25" s="202"/>
      <c r="J25" s="107" t="s">
        <v>317</v>
      </c>
      <c r="K25" s="107" t="s">
        <v>315</v>
      </c>
      <c r="L25" s="200" t="s">
        <v>316</v>
      </c>
      <c r="M25" s="202"/>
      <c r="N25" s="107" t="s">
        <v>317</v>
      </c>
      <c r="O25" s="2"/>
      <c r="P25" s="196"/>
    </row>
    <row r="26" spans="1:16" ht="22.7" customHeight="1">
      <c r="A26" s="115"/>
      <c r="B26" s="115" t="s">
        <v>318</v>
      </c>
      <c r="C26" s="121" t="s">
        <v>318</v>
      </c>
      <c r="D26" s="107" t="s">
        <v>319</v>
      </c>
      <c r="E26" s="121" t="s">
        <v>320</v>
      </c>
      <c r="F26" s="115" t="s">
        <v>321</v>
      </c>
      <c r="G26" s="115" t="s">
        <v>318</v>
      </c>
      <c r="H26" s="107" t="s">
        <v>319</v>
      </c>
      <c r="I26" s="204" t="s">
        <v>320</v>
      </c>
      <c r="J26" s="115" t="s">
        <v>321</v>
      </c>
      <c r="K26" s="115" t="s">
        <v>318</v>
      </c>
      <c r="L26" s="204" t="s">
        <v>319</v>
      </c>
      <c r="M26" s="107" t="s">
        <v>320</v>
      </c>
      <c r="N26" s="115" t="s">
        <v>321</v>
      </c>
      <c r="O26" s="2"/>
      <c r="P26" s="196"/>
    </row>
    <row r="27" spans="1:16" ht="36.200000000000003" customHeight="1">
      <c r="A27" s="205">
        <v>2013</v>
      </c>
      <c r="B27" s="206">
        <v>8</v>
      </c>
      <c r="C27" s="207">
        <v>104</v>
      </c>
      <c r="D27" s="208" t="s">
        <v>108</v>
      </c>
      <c r="E27" s="205"/>
      <c r="F27" s="205">
        <v>1</v>
      </c>
      <c r="G27" s="216">
        <v>0</v>
      </c>
      <c r="H27" s="226" t="s">
        <v>348</v>
      </c>
      <c r="I27" s="227" t="s">
        <v>349</v>
      </c>
      <c r="J27" s="228">
        <v>151</v>
      </c>
      <c r="K27" s="206" t="s">
        <v>292</v>
      </c>
      <c r="L27" s="227">
        <v>41722</v>
      </c>
      <c r="M27" s="226"/>
      <c r="N27" s="205">
        <v>1</v>
      </c>
      <c r="O27" s="2"/>
      <c r="P27" s="196"/>
    </row>
    <row r="28" spans="1:16" ht="22.7" customHeight="1">
      <c r="A28" s="198" t="s">
        <v>105</v>
      </c>
      <c r="B28" s="211">
        <v>8</v>
      </c>
      <c r="C28" s="229">
        <v>190</v>
      </c>
      <c r="D28" s="212">
        <v>39909</v>
      </c>
      <c r="E28" s="198"/>
      <c r="F28" s="198">
        <v>1</v>
      </c>
      <c r="G28" s="230" t="s">
        <v>350</v>
      </c>
      <c r="H28" s="231">
        <v>41063</v>
      </c>
      <c r="I28" s="212">
        <v>40823</v>
      </c>
      <c r="J28" s="198">
        <v>127</v>
      </c>
      <c r="K28" s="198" t="s">
        <v>351</v>
      </c>
      <c r="L28" s="198" t="s">
        <v>352</v>
      </c>
      <c r="M28" s="213" t="s">
        <v>353</v>
      </c>
      <c r="N28" s="198">
        <v>91</v>
      </c>
      <c r="O28" s="2"/>
      <c r="P28" s="196"/>
    </row>
    <row r="29" spans="1:16" ht="22.7" customHeight="1">
      <c r="A29" s="195"/>
      <c r="B29" s="195"/>
      <c r="C29" s="195" t="s">
        <v>335</v>
      </c>
      <c r="E29" s="195"/>
      <c r="F29" s="127">
        <v>25.7</v>
      </c>
      <c r="G29" s="101">
        <v>11.6</v>
      </c>
      <c r="H29" s="214">
        <v>2.1</v>
      </c>
      <c r="I29" s="214">
        <v>0</v>
      </c>
      <c r="J29" s="232">
        <v>0</v>
      </c>
      <c r="K29" s="195"/>
      <c r="L29" s="195"/>
      <c r="M29" s="195"/>
      <c r="N29" s="195"/>
      <c r="O29" s="2"/>
      <c r="P29" s="196"/>
    </row>
    <row r="30" spans="1:16" ht="22.7" customHeight="1">
      <c r="A30" s="195"/>
      <c r="B30" s="195"/>
      <c r="C30" s="195"/>
      <c r="D30" s="195"/>
      <c r="E30" s="195"/>
      <c r="F30" s="127"/>
      <c r="G30" s="101"/>
      <c r="H30" s="214"/>
      <c r="I30" s="127"/>
      <c r="J30" s="101"/>
      <c r="K30" s="195"/>
      <c r="L30" s="195"/>
      <c r="M30" s="195"/>
      <c r="N30" s="195"/>
      <c r="O30" s="2"/>
      <c r="P30" s="196"/>
    </row>
    <row r="31" spans="1:16" ht="22.7" customHeight="1">
      <c r="A31" s="195"/>
      <c r="B31" s="195"/>
      <c r="C31" s="195"/>
      <c r="D31" s="195"/>
      <c r="E31" s="195"/>
      <c r="F31" s="127"/>
      <c r="G31" s="101"/>
      <c r="H31" s="214"/>
      <c r="I31" s="127"/>
      <c r="J31" s="101"/>
      <c r="K31" s="195"/>
      <c r="L31" s="195"/>
      <c r="M31" s="195"/>
      <c r="N31" s="195"/>
      <c r="O31" s="2"/>
      <c r="P31" s="196"/>
    </row>
    <row r="32" spans="1:16" ht="22.7" customHeight="1">
      <c r="A32" s="195"/>
      <c r="B32" s="195"/>
      <c r="C32" s="195"/>
      <c r="D32" s="195"/>
      <c r="E32" s="195"/>
      <c r="F32" s="127"/>
      <c r="G32" s="101"/>
      <c r="H32" s="214"/>
      <c r="I32" s="127"/>
      <c r="J32" s="101"/>
      <c r="K32" s="195"/>
      <c r="L32" s="195"/>
      <c r="M32" s="195"/>
      <c r="N32" s="195"/>
      <c r="O32" s="2"/>
      <c r="P32" s="196"/>
    </row>
    <row r="33" spans="1:16" ht="22.7" customHeight="1">
      <c r="A33" s="195" t="s">
        <v>354</v>
      </c>
      <c r="B33" s="195"/>
      <c r="C33" s="195"/>
      <c r="D33" s="195"/>
      <c r="E33" s="195"/>
      <c r="F33" s="195"/>
      <c r="G33" s="195"/>
      <c r="H33" s="127"/>
      <c r="I33" s="195"/>
      <c r="J33" s="195"/>
      <c r="K33" s="195"/>
      <c r="L33" s="195"/>
      <c r="M33" s="195"/>
      <c r="N33" s="195"/>
      <c r="O33" s="2"/>
      <c r="P33" s="196"/>
    </row>
    <row r="34" spans="1:16" ht="17.649999999999999" customHeight="1">
      <c r="A34" s="195"/>
      <c r="B34" s="195"/>
      <c r="C34" s="195"/>
      <c r="D34" s="195"/>
      <c r="E34" s="195"/>
      <c r="F34" s="195"/>
      <c r="G34" s="195" t="s">
        <v>303</v>
      </c>
      <c r="H34" s="195"/>
      <c r="I34" s="195"/>
      <c r="J34" s="195"/>
      <c r="K34" s="195"/>
      <c r="L34" s="195"/>
      <c r="M34" s="195"/>
      <c r="N34" s="195"/>
      <c r="O34" s="2"/>
      <c r="P34" s="196"/>
    </row>
    <row r="35" spans="1:16" ht="22.7" customHeight="1">
      <c r="A35" s="195" t="s">
        <v>355</v>
      </c>
      <c r="B35" s="195"/>
      <c r="C35" s="195"/>
      <c r="D35" s="195"/>
      <c r="E35" s="195" t="s">
        <v>356</v>
      </c>
      <c r="F35" s="195"/>
      <c r="G35" s="195"/>
      <c r="H35" s="195"/>
      <c r="I35" s="195"/>
      <c r="J35" s="195" t="s">
        <v>311</v>
      </c>
      <c r="K35" s="195"/>
      <c r="L35" s="195"/>
      <c r="M35" s="195"/>
      <c r="N35" s="215" t="s">
        <v>357</v>
      </c>
      <c r="O35" s="2"/>
      <c r="P35" s="196"/>
    </row>
    <row r="36" spans="1:16" ht="24" customHeight="1">
      <c r="A36" s="107"/>
      <c r="B36" s="107" t="s">
        <v>295</v>
      </c>
      <c r="C36" s="200" t="s">
        <v>296</v>
      </c>
      <c r="D36" s="201"/>
      <c r="E36" s="201"/>
      <c r="F36" s="202"/>
      <c r="G36" s="110"/>
      <c r="H36" s="110" t="s">
        <v>313</v>
      </c>
      <c r="I36" s="110"/>
      <c r="J36" s="111"/>
      <c r="K36" s="113"/>
      <c r="L36" s="113" t="s">
        <v>314</v>
      </c>
      <c r="M36" s="113"/>
      <c r="N36" s="199"/>
      <c r="O36" s="2"/>
      <c r="P36" s="196"/>
    </row>
    <row r="37" spans="1:16" ht="22.7" customHeight="1">
      <c r="A37" s="115"/>
      <c r="B37" s="115" t="s">
        <v>315</v>
      </c>
      <c r="C37" s="121" t="s">
        <v>315</v>
      </c>
      <c r="D37" s="200" t="s">
        <v>316</v>
      </c>
      <c r="E37" s="201"/>
      <c r="F37" s="107" t="s">
        <v>317</v>
      </c>
      <c r="G37" s="107" t="s">
        <v>315</v>
      </c>
      <c r="H37" s="200" t="s">
        <v>316</v>
      </c>
      <c r="I37" s="202"/>
      <c r="J37" s="107" t="s">
        <v>317</v>
      </c>
      <c r="K37" s="107" t="s">
        <v>315</v>
      </c>
      <c r="L37" s="200" t="s">
        <v>316</v>
      </c>
      <c r="M37" s="202"/>
      <c r="N37" s="107" t="s">
        <v>317</v>
      </c>
      <c r="O37" s="2"/>
      <c r="P37" s="196"/>
    </row>
    <row r="38" spans="1:16" ht="22.7" customHeight="1">
      <c r="A38" s="115"/>
      <c r="B38" s="115" t="s">
        <v>318</v>
      </c>
      <c r="C38" s="121" t="s">
        <v>318</v>
      </c>
      <c r="D38" s="107" t="s">
        <v>319</v>
      </c>
      <c r="E38" s="121" t="s">
        <v>320</v>
      </c>
      <c r="F38" s="115" t="s">
        <v>321</v>
      </c>
      <c r="G38" s="115" t="s">
        <v>318</v>
      </c>
      <c r="H38" s="107" t="s">
        <v>319</v>
      </c>
      <c r="I38" s="107" t="s">
        <v>320</v>
      </c>
      <c r="J38" s="115" t="s">
        <v>321</v>
      </c>
      <c r="K38" s="204" t="s">
        <v>318</v>
      </c>
      <c r="L38" s="107" t="s">
        <v>319</v>
      </c>
      <c r="M38" s="107" t="s">
        <v>320</v>
      </c>
      <c r="N38" s="115" t="s">
        <v>321</v>
      </c>
      <c r="O38" s="2"/>
      <c r="P38" s="196"/>
    </row>
    <row r="39" spans="1:16" ht="35.1" customHeight="1">
      <c r="A39" s="205">
        <v>2013</v>
      </c>
      <c r="B39" s="233">
        <v>2</v>
      </c>
      <c r="C39" s="206">
        <v>71.2</v>
      </c>
      <c r="D39" s="234">
        <v>41746</v>
      </c>
      <c r="E39" s="218">
        <v>41747</v>
      </c>
      <c r="F39" s="235">
        <v>2</v>
      </c>
      <c r="G39" s="236" t="s">
        <v>358</v>
      </c>
      <c r="H39" s="237" t="s">
        <v>359</v>
      </c>
      <c r="I39" s="209" t="s">
        <v>360</v>
      </c>
      <c r="J39" s="238">
        <v>182</v>
      </c>
      <c r="K39" s="206" t="s">
        <v>292</v>
      </c>
      <c r="L39" s="239" t="s">
        <v>361</v>
      </c>
      <c r="M39" s="226" t="s">
        <v>362</v>
      </c>
      <c r="N39" s="228">
        <v>57</v>
      </c>
      <c r="O39" s="2"/>
      <c r="P39" s="196"/>
    </row>
    <row r="40" spans="1:16" ht="22.7" customHeight="1">
      <c r="A40" s="198" t="s">
        <v>105</v>
      </c>
      <c r="B40" s="211">
        <v>4.2</v>
      </c>
      <c r="C40" s="198">
        <v>184</v>
      </c>
      <c r="D40" s="212">
        <v>30409</v>
      </c>
      <c r="E40" s="198"/>
      <c r="F40" s="198">
        <v>1</v>
      </c>
      <c r="G40" s="198" t="s">
        <v>363</v>
      </c>
      <c r="H40" s="240">
        <v>40684</v>
      </c>
      <c r="I40" s="241">
        <v>40847</v>
      </c>
      <c r="J40" s="198">
        <v>164</v>
      </c>
      <c r="K40" s="198" t="s">
        <v>364</v>
      </c>
      <c r="L40" s="231">
        <v>41277</v>
      </c>
      <c r="M40" s="213" t="s">
        <v>365</v>
      </c>
      <c r="N40" s="198">
        <v>103</v>
      </c>
      <c r="O40" s="2"/>
      <c r="P40" s="196"/>
    </row>
    <row r="41" spans="1:16" ht="22.7" customHeight="1">
      <c r="A41" s="195"/>
      <c r="B41" s="195"/>
      <c r="C41" s="195" t="s">
        <v>335</v>
      </c>
      <c r="E41" s="195"/>
      <c r="F41" s="214">
        <v>5</v>
      </c>
      <c r="G41" s="214">
        <v>0.2</v>
      </c>
      <c r="H41" s="214" t="s">
        <v>292</v>
      </c>
      <c r="I41" s="127" t="s">
        <v>292</v>
      </c>
      <c r="J41" s="127" t="s">
        <v>292</v>
      </c>
      <c r="K41" s="195"/>
      <c r="L41" s="195"/>
      <c r="M41" s="195"/>
      <c r="N41" s="195"/>
      <c r="O41" s="2"/>
      <c r="P41" s="196"/>
    </row>
    <row r="42" spans="1:16" ht="17.649999999999999" customHeight="1">
      <c r="A42" s="195"/>
      <c r="B42" s="195"/>
      <c r="C42" s="195"/>
      <c r="D42" s="195"/>
      <c r="E42" s="195"/>
      <c r="F42" s="214"/>
      <c r="G42" s="214"/>
      <c r="H42" s="214"/>
      <c r="I42" s="127"/>
      <c r="J42" s="127"/>
      <c r="K42" s="195"/>
      <c r="L42" s="195"/>
      <c r="M42" s="195"/>
      <c r="N42" s="195"/>
      <c r="O42" s="2"/>
      <c r="P42" s="196"/>
    </row>
    <row r="43" spans="1:16" ht="12" customHeight="1">
      <c r="A43" s="195"/>
      <c r="B43" s="195"/>
      <c r="C43" s="195"/>
      <c r="D43" s="195"/>
      <c r="E43" s="195"/>
      <c r="F43" s="214"/>
      <c r="G43" s="214"/>
      <c r="H43" s="214"/>
      <c r="I43" s="127"/>
      <c r="J43" s="127"/>
      <c r="K43" s="195"/>
      <c r="L43" s="195"/>
      <c r="M43" s="195"/>
      <c r="N43" s="195"/>
      <c r="O43" s="2"/>
      <c r="P43" s="196"/>
    </row>
    <row r="44" spans="1:16" ht="22.7" customHeight="1">
      <c r="A44" s="195"/>
      <c r="B44" s="195"/>
      <c r="C44" s="195"/>
      <c r="D44" s="195"/>
      <c r="E44" s="195"/>
      <c r="F44" s="195"/>
      <c r="G44" s="195" t="s">
        <v>305</v>
      </c>
      <c r="H44" s="195"/>
      <c r="I44" s="195"/>
      <c r="J44" s="195"/>
      <c r="K44" s="195"/>
      <c r="L44" s="195"/>
      <c r="M44" s="195"/>
      <c r="N44" s="195"/>
      <c r="O44" s="2"/>
      <c r="P44" s="196"/>
    </row>
    <row r="45" spans="1:16" ht="22.7" customHeight="1">
      <c r="A45" s="195" t="s">
        <v>366</v>
      </c>
      <c r="B45" s="195"/>
      <c r="C45" s="195"/>
      <c r="D45" s="195"/>
      <c r="E45" s="195" t="s">
        <v>367</v>
      </c>
      <c r="F45" s="195"/>
      <c r="G45" s="195"/>
      <c r="H45" s="195"/>
      <c r="I45" s="195"/>
      <c r="J45" s="195" t="s">
        <v>368</v>
      </c>
      <c r="K45" s="195"/>
      <c r="L45" s="195"/>
      <c r="M45" s="195"/>
      <c r="N45" s="215" t="s">
        <v>369</v>
      </c>
      <c r="O45" s="2"/>
      <c r="P45" s="196"/>
    </row>
    <row r="46" spans="1:16" ht="22.7" customHeight="1">
      <c r="A46" s="107"/>
      <c r="B46" s="107" t="s">
        <v>295</v>
      </c>
      <c r="C46" s="200" t="s">
        <v>296</v>
      </c>
      <c r="D46" s="201"/>
      <c r="E46" s="201"/>
      <c r="F46" s="202"/>
      <c r="G46" s="110"/>
      <c r="H46" s="110" t="s">
        <v>313</v>
      </c>
      <c r="I46" s="110"/>
      <c r="J46" s="111"/>
      <c r="K46" s="113"/>
      <c r="L46" s="113" t="s">
        <v>314</v>
      </c>
      <c r="M46" s="113"/>
      <c r="N46" s="199"/>
      <c r="O46" s="2"/>
      <c r="P46" s="196"/>
    </row>
    <row r="47" spans="1:16" ht="22.7" customHeight="1">
      <c r="A47" s="115"/>
      <c r="B47" s="115" t="s">
        <v>315</v>
      </c>
      <c r="C47" s="121" t="s">
        <v>315</v>
      </c>
      <c r="D47" s="200" t="s">
        <v>316</v>
      </c>
      <c r="E47" s="201"/>
      <c r="F47" s="107" t="s">
        <v>317</v>
      </c>
      <c r="G47" s="107" t="s">
        <v>315</v>
      </c>
      <c r="H47" s="200" t="s">
        <v>316</v>
      </c>
      <c r="I47" s="202"/>
      <c r="J47" s="107" t="s">
        <v>317</v>
      </c>
      <c r="K47" s="107" t="s">
        <v>315</v>
      </c>
      <c r="L47" s="200" t="s">
        <v>316</v>
      </c>
      <c r="M47" s="202"/>
      <c r="N47" s="107" t="s">
        <v>317</v>
      </c>
      <c r="O47" s="2"/>
      <c r="P47" s="196"/>
    </row>
    <row r="48" spans="1:16" ht="22.7" customHeight="1">
      <c r="A48" s="115"/>
      <c r="B48" s="115" t="s">
        <v>318</v>
      </c>
      <c r="C48" s="121" t="s">
        <v>318</v>
      </c>
      <c r="D48" s="204" t="s">
        <v>319</v>
      </c>
      <c r="E48" s="121" t="s">
        <v>320</v>
      </c>
      <c r="F48" s="115" t="s">
        <v>321</v>
      </c>
      <c r="G48" s="115" t="s">
        <v>318</v>
      </c>
      <c r="H48" s="107" t="s">
        <v>319</v>
      </c>
      <c r="I48" s="107" t="s">
        <v>320</v>
      </c>
      <c r="J48" s="115" t="s">
        <v>321</v>
      </c>
      <c r="K48" s="115" t="s">
        <v>318</v>
      </c>
      <c r="L48" s="204" t="s">
        <v>319</v>
      </c>
      <c r="M48" s="204" t="s">
        <v>320</v>
      </c>
      <c r="N48" s="115" t="s">
        <v>321</v>
      </c>
      <c r="O48" s="2"/>
      <c r="P48" s="196"/>
    </row>
    <row r="49" spans="1:16" ht="23.1" customHeight="1">
      <c r="A49" s="205">
        <v>2013</v>
      </c>
      <c r="B49" s="206">
        <v>1</v>
      </c>
      <c r="C49" s="206">
        <v>37</v>
      </c>
      <c r="D49" s="242">
        <v>41746</v>
      </c>
      <c r="E49" s="218"/>
      <c r="F49" s="205">
        <v>1</v>
      </c>
      <c r="G49" s="205" t="s">
        <v>292</v>
      </c>
      <c r="H49" s="243">
        <v>41793</v>
      </c>
      <c r="I49" s="244">
        <v>41941</v>
      </c>
      <c r="J49" s="228">
        <v>149</v>
      </c>
      <c r="K49" s="216" t="s">
        <v>292</v>
      </c>
      <c r="L49" s="245">
        <v>41731</v>
      </c>
      <c r="M49" s="242">
        <v>41741</v>
      </c>
      <c r="N49" s="228">
        <v>11</v>
      </c>
      <c r="O49" s="2"/>
      <c r="P49" s="196"/>
    </row>
    <row r="50" spans="1:16" ht="22.7" customHeight="1">
      <c r="A50" s="198" t="s">
        <v>328</v>
      </c>
      <c r="B50" s="211">
        <v>0.7</v>
      </c>
      <c r="C50" s="198">
        <v>40.700000000000003</v>
      </c>
      <c r="D50" s="212">
        <v>39906</v>
      </c>
      <c r="E50" s="198"/>
      <c r="F50" s="198">
        <v>1</v>
      </c>
      <c r="G50" s="198" t="s">
        <v>370</v>
      </c>
      <c r="H50" s="244">
        <v>40641</v>
      </c>
      <c r="I50" s="213" t="s">
        <v>371</v>
      </c>
      <c r="J50" s="198">
        <v>199</v>
      </c>
      <c r="K50" s="198" t="s">
        <v>372</v>
      </c>
      <c r="L50" s="212">
        <v>35038</v>
      </c>
      <c r="M50" s="212">
        <v>35163</v>
      </c>
      <c r="N50" s="198">
        <v>126</v>
      </c>
      <c r="O50" s="2"/>
      <c r="P50" s="196"/>
    </row>
    <row r="51" spans="1:16" ht="22.7" customHeight="1">
      <c r="A51" s="195"/>
      <c r="B51" s="195"/>
      <c r="C51" s="195" t="s">
        <v>335</v>
      </c>
      <c r="E51" s="195"/>
      <c r="F51" s="214">
        <v>2.9</v>
      </c>
      <c r="G51" s="214">
        <v>0.7</v>
      </c>
      <c r="H51" s="214">
        <v>0</v>
      </c>
      <c r="I51" s="214" t="s">
        <v>292</v>
      </c>
      <c r="J51" s="214" t="s">
        <v>292</v>
      </c>
      <c r="K51" s="195"/>
      <c r="L51" s="195"/>
      <c r="M51" s="195"/>
      <c r="N51" s="195"/>
      <c r="O51" s="2"/>
      <c r="P51" s="196"/>
    </row>
    <row r="52" spans="1:16" ht="15.75" customHeight="1">
      <c r="A52" s="195"/>
      <c r="B52" s="195"/>
      <c r="C52" s="195"/>
      <c r="D52" s="195"/>
      <c r="E52" s="195"/>
      <c r="F52" s="214"/>
      <c r="G52" s="214"/>
      <c r="H52" s="214"/>
      <c r="I52" s="214"/>
      <c r="J52" s="214"/>
      <c r="K52" s="195"/>
      <c r="L52" s="195"/>
      <c r="M52" s="195"/>
      <c r="N52" s="195"/>
      <c r="O52" s="2"/>
      <c r="P52" s="196"/>
    </row>
    <row r="53" spans="1:16" ht="15.75" customHeight="1">
      <c r="A53" s="195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2"/>
      <c r="P53" s="196"/>
    </row>
    <row r="54" spans="1:16" ht="22.7" customHeight="1">
      <c r="A54" s="195"/>
      <c r="B54" s="195"/>
      <c r="C54" s="195"/>
      <c r="D54" s="195"/>
      <c r="E54" s="195"/>
      <c r="F54" s="195"/>
      <c r="G54" s="195" t="s">
        <v>373</v>
      </c>
      <c r="H54" s="195"/>
      <c r="I54" s="195"/>
      <c r="J54" s="195"/>
      <c r="K54" s="195"/>
      <c r="L54" s="195"/>
      <c r="M54" s="195"/>
      <c r="N54" s="195"/>
      <c r="O54" s="2"/>
      <c r="P54" s="196"/>
    </row>
    <row r="55" spans="1:16" ht="22.7" customHeight="1">
      <c r="A55" s="195" t="s">
        <v>374</v>
      </c>
      <c r="B55" s="195"/>
      <c r="C55" s="195"/>
      <c r="D55" s="195"/>
      <c r="E55" s="195" t="s">
        <v>375</v>
      </c>
      <c r="F55" s="195"/>
      <c r="G55" s="195"/>
      <c r="H55" s="195"/>
      <c r="I55" s="195"/>
      <c r="J55" s="195" t="s">
        <v>376</v>
      </c>
      <c r="K55" s="195"/>
      <c r="L55" s="195"/>
      <c r="M55" s="195"/>
      <c r="N55" s="215" t="s">
        <v>377</v>
      </c>
      <c r="O55" s="2"/>
      <c r="P55" s="196"/>
    </row>
    <row r="56" spans="1:16" ht="21.6" customHeight="1">
      <c r="A56" s="107"/>
      <c r="B56" s="107" t="s">
        <v>295</v>
      </c>
      <c r="C56" s="200" t="s">
        <v>296</v>
      </c>
      <c r="D56" s="201"/>
      <c r="E56" s="201"/>
      <c r="F56" s="202"/>
      <c r="G56" s="110"/>
      <c r="H56" s="110" t="s">
        <v>313</v>
      </c>
      <c r="I56" s="110"/>
      <c r="J56" s="111"/>
      <c r="K56" s="113"/>
      <c r="L56" s="113" t="s">
        <v>314</v>
      </c>
      <c r="M56" s="113"/>
      <c r="N56" s="199"/>
      <c r="O56" s="2"/>
      <c r="P56" s="196"/>
    </row>
    <row r="57" spans="1:16" ht="22.7" customHeight="1">
      <c r="A57" s="115"/>
      <c r="B57" s="115" t="s">
        <v>315</v>
      </c>
      <c r="C57" s="121" t="s">
        <v>315</v>
      </c>
      <c r="D57" s="200" t="s">
        <v>316</v>
      </c>
      <c r="E57" s="201"/>
      <c r="F57" s="107" t="s">
        <v>317</v>
      </c>
      <c r="G57" s="107" t="s">
        <v>315</v>
      </c>
      <c r="H57" s="200" t="s">
        <v>316</v>
      </c>
      <c r="I57" s="202"/>
      <c r="J57" s="107" t="s">
        <v>317</v>
      </c>
      <c r="K57" s="107" t="s">
        <v>315</v>
      </c>
      <c r="L57" s="200" t="s">
        <v>316</v>
      </c>
      <c r="M57" s="202"/>
      <c r="N57" s="107" t="s">
        <v>317</v>
      </c>
      <c r="O57" s="2"/>
      <c r="P57" s="196"/>
    </row>
    <row r="58" spans="1:16" ht="22.7" customHeight="1">
      <c r="A58" s="115"/>
      <c r="B58" s="115" t="s">
        <v>318</v>
      </c>
      <c r="C58" s="121" t="s">
        <v>318</v>
      </c>
      <c r="D58" s="107" t="s">
        <v>319</v>
      </c>
      <c r="E58" s="121" t="s">
        <v>320</v>
      </c>
      <c r="F58" s="115" t="s">
        <v>321</v>
      </c>
      <c r="G58" s="115" t="s">
        <v>318</v>
      </c>
      <c r="H58" s="204" t="s">
        <v>319</v>
      </c>
      <c r="I58" s="107" t="s">
        <v>320</v>
      </c>
      <c r="J58" s="115" t="s">
        <v>321</v>
      </c>
      <c r="K58" s="115" t="s">
        <v>318</v>
      </c>
      <c r="L58" s="107" t="s">
        <v>319</v>
      </c>
      <c r="M58" s="107" t="s">
        <v>320</v>
      </c>
      <c r="N58" s="115" t="s">
        <v>321</v>
      </c>
      <c r="O58" s="2"/>
      <c r="P58" s="196"/>
    </row>
    <row r="59" spans="1:16" ht="35.1" customHeight="1">
      <c r="A59" s="205">
        <v>2013</v>
      </c>
      <c r="B59" s="206">
        <v>3.9</v>
      </c>
      <c r="C59" s="206">
        <v>95.5</v>
      </c>
      <c r="D59" s="245">
        <v>41746</v>
      </c>
      <c r="E59" s="205"/>
      <c r="F59" s="205">
        <v>1</v>
      </c>
      <c r="G59" s="206" t="s">
        <v>292</v>
      </c>
      <c r="H59" s="227" t="s">
        <v>378</v>
      </c>
      <c r="I59" s="246" t="s">
        <v>379</v>
      </c>
      <c r="J59" s="228">
        <v>169</v>
      </c>
      <c r="K59" s="206" t="s">
        <v>292</v>
      </c>
      <c r="L59" s="243">
        <v>41724</v>
      </c>
      <c r="M59" s="226">
        <v>41741</v>
      </c>
      <c r="N59" s="205">
        <v>18</v>
      </c>
      <c r="O59" s="2"/>
      <c r="P59" s="196"/>
    </row>
    <row r="60" spans="1:16" ht="39.950000000000003" customHeight="1">
      <c r="A60" s="198" t="s">
        <v>380</v>
      </c>
      <c r="B60" s="211">
        <v>4.0999999999999996</v>
      </c>
      <c r="C60" s="211">
        <v>95.5</v>
      </c>
      <c r="D60" s="241">
        <v>41381</v>
      </c>
      <c r="E60" s="213"/>
      <c r="F60" s="213">
        <v>1</v>
      </c>
      <c r="G60" s="213" t="s">
        <v>363</v>
      </c>
      <c r="H60" s="213" t="s">
        <v>381</v>
      </c>
      <c r="I60" s="213" t="s">
        <v>331</v>
      </c>
      <c r="J60" s="213" t="s">
        <v>382</v>
      </c>
      <c r="K60" s="211" t="s">
        <v>383</v>
      </c>
      <c r="L60" s="247" t="s">
        <v>384</v>
      </c>
      <c r="M60" s="248" t="s">
        <v>385</v>
      </c>
      <c r="N60" s="213" t="s">
        <v>250</v>
      </c>
      <c r="O60" s="2"/>
      <c r="P60" s="196"/>
    </row>
    <row r="61" spans="1:16" ht="22.7" customHeight="1">
      <c r="A61" s="195"/>
      <c r="B61" s="195"/>
      <c r="C61" s="195" t="s">
        <v>335</v>
      </c>
      <c r="E61" s="195"/>
      <c r="F61" s="214">
        <v>14.9</v>
      </c>
      <c r="G61" s="127">
        <v>3.1</v>
      </c>
      <c r="H61" s="214" t="s">
        <v>292</v>
      </c>
      <c r="I61" s="214" t="s">
        <v>292</v>
      </c>
      <c r="J61" s="214" t="s">
        <v>292</v>
      </c>
      <c r="K61" s="195"/>
      <c r="L61" s="195"/>
      <c r="M61" s="195"/>
      <c r="N61" s="195"/>
      <c r="O61" s="2"/>
      <c r="P61" s="196"/>
    </row>
    <row r="62" spans="1:16" ht="28.35" customHeight="1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2"/>
      <c r="P62" s="196"/>
    </row>
    <row r="63" spans="1:16" ht="42.7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2"/>
      <c r="P63" s="196"/>
    </row>
    <row r="64" spans="1:16" ht="28.35" customHeight="1">
      <c r="A64" s="142"/>
      <c r="B64" s="142"/>
      <c r="C64" s="142"/>
      <c r="D64" s="142"/>
      <c r="E64" s="142"/>
      <c r="F64" s="142"/>
      <c r="G64" s="142"/>
      <c r="H64" s="249"/>
      <c r="I64" s="142"/>
      <c r="J64" s="142"/>
      <c r="K64" s="142"/>
      <c r="L64" s="142"/>
      <c r="M64" s="142"/>
      <c r="N64" s="142"/>
      <c r="O64" s="2"/>
      <c r="P64" s="196"/>
    </row>
    <row r="65" spans="1:16" ht="28.35" customHeight="1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2"/>
      <c r="P65" s="196"/>
    </row>
    <row r="66" spans="1:16" ht="28.35" customHeight="1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2"/>
      <c r="P66" s="196"/>
    </row>
    <row r="67" spans="1:16" ht="18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2"/>
      <c r="P67" s="196"/>
    </row>
    <row r="68" spans="1:16" ht="18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2"/>
    </row>
    <row r="69" spans="1:16" ht="18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2"/>
    </row>
    <row r="70" spans="1:16" ht="18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2"/>
    </row>
    <row r="71" spans="1:16" ht="18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2"/>
    </row>
    <row r="72" spans="1:16" ht="18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73"/>
    </row>
    <row r="73" spans="1:16" ht="18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73"/>
    </row>
    <row r="74" spans="1:16" ht="18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73"/>
    </row>
    <row r="75" spans="1:16" ht="1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</row>
    <row r="76" spans="1:16" ht="1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</row>
    <row r="77" spans="1:16" ht="1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</row>
    <row r="78" spans="1:16" ht="1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</row>
    <row r="79" spans="1:16" ht="1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6" ht="1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</row>
    <row r="81" spans="1:15" ht="1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</row>
    <row r="82" spans="1:15" ht="1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</row>
    <row r="83" spans="1:15" ht="1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</row>
    <row r="84" spans="1:15" ht="1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</row>
    <row r="85" spans="1:15" ht="1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</row>
    <row r="86" spans="1:15" ht="1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</row>
    <row r="87" spans="1:15" ht="1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</row>
    <row r="88" spans="1:15" ht="1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</row>
    <row r="89" spans="1:15" ht="1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</row>
    <row r="90" spans="1:15" ht="1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</row>
    <row r="91" spans="1:15" ht="1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</row>
    <row r="92" spans="1:15" ht="1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</row>
    <row r="93" spans="1:15" ht="1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</row>
    <row r="94" spans="1:15" ht="1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</row>
    <row r="95" spans="1:15" ht="1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</row>
    <row r="96" spans="1:15" ht="1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</row>
    <row r="97" spans="1:15" ht="1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</row>
    <row r="98" spans="1:15" ht="1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</row>
    <row r="99" spans="1:15" ht="1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</row>
    <row r="100" spans="1:15" ht="1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</row>
    <row r="101" spans="1:15" ht="1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</row>
    <row r="102" spans="1:15" ht="1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</row>
    <row r="103" spans="1:15" ht="1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</row>
    <row r="104" spans="1:15" ht="1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</row>
    <row r="105" spans="1:15" ht="1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5" ht="1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</row>
    <row r="107" spans="1:15" ht="1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</row>
    <row r="108" spans="1:15" ht="1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</row>
    <row r="109" spans="1:15" ht="1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</row>
    <row r="110" spans="1:15" ht="1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</row>
    <row r="111" spans="1:15" ht="1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</row>
    <row r="112" spans="1:15" ht="1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</row>
    <row r="113" spans="1:15" ht="1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</row>
    <row r="114" spans="1:15" ht="1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</row>
    <row r="115" spans="1:15" ht="1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</row>
    <row r="116" spans="1:15" ht="1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</row>
    <row r="117" spans="1:15" ht="1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</row>
    <row r="118" spans="1:15" ht="1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</row>
    <row r="119" spans="1:15" ht="1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</row>
    <row r="120" spans="1:15" ht="1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</row>
    <row r="121" spans="1:15" ht="1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</row>
    <row r="122" spans="1:15" ht="1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</row>
    <row r="123" spans="1:15" ht="1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</row>
    <row r="124" spans="1:15" ht="1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</row>
    <row r="125" spans="1:15" ht="1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</row>
    <row r="126" spans="1:15" ht="1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</row>
    <row r="127" spans="1:15" ht="1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</row>
    <row r="128" spans="1:15" ht="1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</row>
    <row r="129" spans="1:15" ht="1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</row>
    <row r="130" spans="1:15" ht="1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</row>
    <row r="131" spans="1:15" ht="1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5" ht="1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</row>
    <row r="133" spans="1:15" ht="1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</row>
    <row r="134" spans="1:15" ht="1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</row>
    <row r="135" spans="1:15" ht="1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</row>
    <row r="136" spans="1:15" ht="1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</row>
    <row r="137" spans="1:15" ht="1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</row>
    <row r="138" spans="1:15" ht="1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</row>
    <row r="139" spans="1:15" ht="1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</row>
    <row r="140" spans="1:15" ht="1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</row>
    <row r="141" spans="1:15" ht="1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</row>
    <row r="142" spans="1:15" ht="1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</row>
  </sheetData>
  <mergeCells count="1">
    <mergeCell ref="C4:F4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rowBreaks count="1" manualBreakCount="1">
    <brk id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="60" zoomScaleNormal="100" workbookViewId="0">
      <selection activeCell="E16" sqref="E16"/>
    </sheetView>
  </sheetViews>
  <sheetFormatPr defaultRowHeight="19.7" customHeight="1"/>
  <cols>
    <col min="1" max="11" width="9.375" customWidth="1"/>
  </cols>
  <sheetData>
    <row r="1" spans="1:11" ht="19.7" customHeight="1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42"/>
    </row>
    <row r="2" spans="1:11" ht="19.7" customHeight="1">
      <c r="A2" s="250" t="s">
        <v>386</v>
      </c>
      <c r="B2" s="251"/>
      <c r="C2" s="251"/>
      <c r="D2" s="251"/>
      <c r="E2" s="251"/>
      <c r="F2" s="251"/>
      <c r="G2" s="251"/>
      <c r="H2" s="251"/>
      <c r="I2" s="251"/>
      <c r="J2" s="251"/>
      <c r="K2" s="142"/>
    </row>
    <row r="3" spans="1:11" ht="19.7" customHeight="1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142"/>
    </row>
    <row r="4" spans="1:11" ht="22.7" customHeight="1">
      <c r="A4" s="251" t="s">
        <v>387</v>
      </c>
      <c r="B4" s="251"/>
      <c r="C4" s="251"/>
      <c r="D4" s="251"/>
      <c r="E4" s="251"/>
      <c r="F4" s="251"/>
      <c r="G4" s="251"/>
      <c r="H4" s="251"/>
      <c r="I4" s="251"/>
      <c r="J4" s="251"/>
      <c r="K4" s="142"/>
    </row>
    <row r="5" spans="1:11" ht="22.7" customHeight="1">
      <c r="A5" s="252"/>
      <c r="B5" s="253"/>
      <c r="C5" s="254"/>
      <c r="D5" s="255"/>
      <c r="E5" s="255"/>
      <c r="F5" s="255" t="s">
        <v>289</v>
      </c>
      <c r="G5" s="255"/>
      <c r="H5" s="256"/>
      <c r="I5" s="411" t="s">
        <v>388</v>
      </c>
      <c r="J5" s="411"/>
      <c r="K5" s="142"/>
    </row>
    <row r="6" spans="1:11" ht="22.7" customHeight="1">
      <c r="A6" s="412" t="s">
        <v>389</v>
      </c>
      <c r="B6" s="412"/>
      <c r="C6" s="257">
        <v>5</v>
      </c>
      <c r="D6" s="257">
        <v>6</v>
      </c>
      <c r="E6" s="257">
        <v>7</v>
      </c>
      <c r="F6" s="257">
        <v>8</v>
      </c>
      <c r="G6" s="257">
        <v>9</v>
      </c>
      <c r="H6" s="257">
        <v>10</v>
      </c>
      <c r="I6" s="412" t="s">
        <v>390</v>
      </c>
      <c r="J6" s="412"/>
      <c r="K6" s="142"/>
    </row>
    <row r="7" spans="1:11" ht="22.7" customHeight="1">
      <c r="A7" s="252"/>
      <c r="B7" s="253"/>
      <c r="C7" s="413" t="s">
        <v>391</v>
      </c>
      <c r="D7" s="413"/>
      <c r="E7" s="413"/>
      <c r="F7" s="413"/>
      <c r="G7" s="413"/>
      <c r="H7" s="413"/>
      <c r="I7" s="408"/>
      <c r="J7" s="408"/>
      <c r="K7" s="142"/>
    </row>
    <row r="8" spans="1:11" ht="22.7" customHeight="1">
      <c r="A8" s="259"/>
      <c r="B8" s="260">
        <v>1</v>
      </c>
      <c r="C8" s="261">
        <v>28.1</v>
      </c>
      <c r="D8" s="262">
        <v>32.200000000000003</v>
      </c>
      <c r="E8" s="262">
        <v>25.6</v>
      </c>
      <c r="F8" s="262">
        <v>22.4</v>
      </c>
      <c r="G8" s="261">
        <v>13.4</v>
      </c>
      <c r="H8" s="261">
        <v>4.5999999999999996</v>
      </c>
      <c r="I8" s="409"/>
      <c r="J8" s="409"/>
      <c r="K8" s="142"/>
    </row>
    <row r="9" spans="1:11" ht="22.7" customHeight="1">
      <c r="A9" s="259"/>
      <c r="B9" s="260">
        <v>2</v>
      </c>
      <c r="C9" s="262">
        <v>29.5</v>
      </c>
      <c r="D9" s="262">
        <v>25.7</v>
      </c>
      <c r="E9" s="262">
        <v>23.5</v>
      </c>
      <c r="F9" s="262">
        <v>15.5</v>
      </c>
      <c r="G9" s="262">
        <v>8.1999999999999993</v>
      </c>
      <c r="H9" s="262">
        <v>6.4</v>
      </c>
      <c r="I9" s="404" t="s">
        <v>392</v>
      </c>
      <c r="J9" s="404"/>
      <c r="K9" s="142"/>
    </row>
    <row r="10" spans="1:11" ht="22.7" customHeight="1">
      <c r="A10" s="259"/>
      <c r="B10" s="260">
        <v>3</v>
      </c>
      <c r="C10" s="262">
        <v>24.8</v>
      </c>
      <c r="D10" s="261">
        <v>19</v>
      </c>
      <c r="E10" s="262">
        <v>21.7</v>
      </c>
      <c r="F10" s="262">
        <v>21.1</v>
      </c>
      <c r="G10" s="261">
        <v>6.2</v>
      </c>
      <c r="H10" s="262">
        <v>5.6</v>
      </c>
      <c r="I10" s="405" t="s">
        <v>393</v>
      </c>
      <c r="J10" s="405"/>
      <c r="K10" s="142"/>
    </row>
    <row r="11" spans="1:11" ht="22.7" customHeight="1">
      <c r="A11" s="406" t="s">
        <v>394</v>
      </c>
      <c r="B11" s="406"/>
      <c r="C11" s="263">
        <f t="shared" ref="C11:H11" si="0">SUM(C8:C10)</f>
        <v>82.4</v>
      </c>
      <c r="D11" s="264">
        <f t="shared" si="0"/>
        <v>76.900000000000006</v>
      </c>
      <c r="E11" s="264">
        <f t="shared" si="0"/>
        <v>70.8</v>
      </c>
      <c r="F11" s="265">
        <f t="shared" si="0"/>
        <v>59</v>
      </c>
      <c r="G11" s="264">
        <f t="shared" si="0"/>
        <v>27.8</v>
      </c>
      <c r="H11" s="264">
        <f t="shared" si="0"/>
        <v>16.600000000000001</v>
      </c>
      <c r="I11" s="374"/>
      <c r="J11" s="374"/>
      <c r="K11" s="142"/>
    </row>
    <row r="12" spans="1:11" ht="22.7" customHeight="1">
      <c r="A12" s="266"/>
      <c r="B12" s="266"/>
      <c r="C12" s="267"/>
      <c r="D12" s="268"/>
      <c r="E12" s="267"/>
      <c r="F12" s="258"/>
      <c r="G12" s="268"/>
      <c r="H12" s="268"/>
      <c r="I12" s="269"/>
      <c r="J12" s="269"/>
      <c r="K12" s="142"/>
    </row>
    <row r="13" spans="1:11" ht="22.7" customHeight="1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142"/>
    </row>
    <row r="14" spans="1:11" ht="22.7" customHeight="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142"/>
    </row>
    <row r="15" spans="1:11" ht="22.7" customHeight="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142"/>
    </row>
    <row r="16" spans="1:11" ht="22.7" customHeight="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142"/>
    </row>
    <row r="17" spans="1:11" ht="22.7" customHeight="1">
      <c r="A17" s="1" t="s">
        <v>395</v>
      </c>
      <c r="B17" s="1"/>
      <c r="C17" s="1"/>
      <c r="D17" s="1"/>
      <c r="E17" s="1"/>
      <c r="F17" s="1"/>
      <c r="G17" s="1"/>
      <c r="H17" s="1"/>
      <c r="I17" s="1"/>
      <c r="J17" s="1"/>
      <c r="K17" s="142"/>
    </row>
    <row r="18" spans="1:11" ht="22.7" customHeight="1">
      <c r="A18" s="8"/>
      <c r="B18" s="17"/>
      <c r="C18" s="9"/>
      <c r="D18" s="9"/>
      <c r="E18" s="9"/>
      <c r="F18" s="9" t="s">
        <v>289</v>
      </c>
      <c r="G18" s="9"/>
      <c r="H18" s="9"/>
      <c r="I18" s="369" t="s">
        <v>388</v>
      </c>
      <c r="J18" s="369"/>
      <c r="K18" s="142"/>
    </row>
    <row r="19" spans="1:11" ht="22.7" customHeight="1">
      <c r="A19" s="387" t="s">
        <v>389</v>
      </c>
      <c r="B19" s="387"/>
      <c r="C19" s="6">
        <v>5</v>
      </c>
      <c r="D19" s="23">
        <v>6</v>
      </c>
      <c r="E19" s="23">
        <v>7</v>
      </c>
      <c r="F19" s="23">
        <v>8</v>
      </c>
      <c r="G19" s="23">
        <v>9</v>
      </c>
      <c r="H19" s="270">
        <v>10</v>
      </c>
      <c r="I19" s="387" t="s">
        <v>390</v>
      </c>
      <c r="J19" s="387"/>
      <c r="K19" s="142"/>
    </row>
    <row r="20" spans="1:11" ht="22.7" customHeight="1">
      <c r="A20" s="8"/>
      <c r="B20" s="17"/>
      <c r="C20" s="407" t="s">
        <v>396</v>
      </c>
      <c r="D20" s="407"/>
      <c r="E20" s="407"/>
      <c r="F20" s="407"/>
      <c r="G20" s="407"/>
      <c r="H20" s="407"/>
      <c r="I20" s="408"/>
      <c r="J20" s="408"/>
      <c r="K20" s="142"/>
    </row>
    <row r="21" spans="1:11" ht="22.7" customHeight="1">
      <c r="A21" s="51"/>
      <c r="B21" s="12">
        <v>1</v>
      </c>
      <c r="C21" s="194" t="s">
        <v>397</v>
      </c>
      <c r="D21" s="194">
        <v>49.8</v>
      </c>
      <c r="E21" s="194">
        <v>44.9</v>
      </c>
      <c r="F21" s="271">
        <v>35.200000000000003</v>
      </c>
      <c r="G21" s="194">
        <v>20.5</v>
      </c>
      <c r="H21" s="194">
        <v>6.7</v>
      </c>
      <c r="I21" s="409"/>
      <c r="J21" s="409"/>
      <c r="K21" s="142"/>
    </row>
    <row r="22" spans="1:11" ht="22.7" customHeight="1">
      <c r="A22" s="51"/>
      <c r="B22" s="12">
        <v>2</v>
      </c>
      <c r="C22" s="194">
        <v>38.9</v>
      </c>
      <c r="D22" s="194">
        <v>38.5</v>
      </c>
      <c r="E22" s="194">
        <v>42.5</v>
      </c>
      <c r="F22" s="271">
        <v>30.6</v>
      </c>
      <c r="G22" s="194">
        <v>16.8</v>
      </c>
      <c r="H22" s="194" t="s">
        <v>398</v>
      </c>
      <c r="I22" s="370" t="s">
        <v>399</v>
      </c>
      <c r="J22" s="370"/>
      <c r="K22" s="142"/>
    </row>
    <row r="23" spans="1:11" ht="22.7" customHeight="1">
      <c r="A23" s="51"/>
      <c r="B23" s="12">
        <v>3</v>
      </c>
      <c r="C23" s="271">
        <v>39.1</v>
      </c>
      <c r="D23" s="194">
        <v>34.5</v>
      </c>
      <c r="E23" s="271" t="s">
        <v>400</v>
      </c>
      <c r="F23" s="194">
        <v>26.5</v>
      </c>
      <c r="G23" s="194">
        <v>13.6</v>
      </c>
      <c r="H23" s="194"/>
      <c r="I23" s="410" t="s">
        <v>401</v>
      </c>
      <c r="J23" s="410"/>
      <c r="K23" s="142"/>
    </row>
    <row r="24" spans="1:11" ht="22.7" customHeight="1">
      <c r="A24" s="403" t="s">
        <v>394</v>
      </c>
      <c r="B24" s="403"/>
      <c r="C24" s="272" t="s">
        <v>402</v>
      </c>
      <c r="D24" s="273">
        <f>SUM(D21:D23)</f>
        <v>122.8</v>
      </c>
      <c r="E24" s="273" t="s">
        <v>403</v>
      </c>
      <c r="F24" s="273">
        <f>SUM(F21:F23)</f>
        <v>92.300000000000011</v>
      </c>
      <c r="G24" s="273">
        <f>SUM(G21:G23)</f>
        <v>50.9</v>
      </c>
      <c r="H24" s="273" t="s">
        <v>404</v>
      </c>
      <c r="I24" s="374"/>
      <c r="J24" s="374"/>
      <c r="K24" s="142"/>
    </row>
    <row r="25" spans="1:11" ht="22.7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ht="22.7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ht="19.7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1" ht="19.7" customHeigh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1" ht="19.7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1" ht="19.7" customHeight="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1" ht="19.7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1" ht="19.7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9.7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9.7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9.7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9.7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9.7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9.7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9.7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9.7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9.7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7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9.7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0">
    <mergeCell ref="I8:J8"/>
    <mergeCell ref="I5:J5"/>
    <mergeCell ref="A6:B6"/>
    <mergeCell ref="I6:J6"/>
    <mergeCell ref="C7:H7"/>
    <mergeCell ref="I7:J7"/>
    <mergeCell ref="A24:B24"/>
    <mergeCell ref="I24:J24"/>
    <mergeCell ref="I9:J9"/>
    <mergeCell ref="I10:J10"/>
    <mergeCell ref="A11:B11"/>
    <mergeCell ref="I11:J11"/>
    <mergeCell ref="I18:J18"/>
    <mergeCell ref="A19:B19"/>
    <mergeCell ref="I19:J19"/>
    <mergeCell ref="C20:H20"/>
    <mergeCell ref="I20:J20"/>
    <mergeCell ref="I21:J21"/>
    <mergeCell ref="I22:J22"/>
    <mergeCell ref="I23:J23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42"/>
  <sheetViews>
    <sheetView view="pageBreakPreview" zoomScale="60" zoomScaleNormal="100" workbookViewId="0">
      <selection activeCell="K217" sqref="K217"/>
    </sheetView>
  </sheetViews>
  <sheetFormatPr defaultRowHeight="14.25"/>
  <cols>
    <col min="1" max="63" width="5.125" customWidth="1"/>
    <col min="64" max="65" width="7.125" customWidth="1"/>
  </cols>
  <sheetData>
    <row r="1" spans="1:65" ht="16.7" customHeight="1">
      <c r="A1" s="275" t="s">
        <v>405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275" t="s">
        <v>406</v>
      </c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</row>
    <row r="2" spans="1:65" ht="16.7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73"/>
      <c r="BG2" s="73"/>
      <c r="BH2" s="73"/>
      <c r="BI2" s="73"/>
      <c r="BJ2" s="73"/>
      <c r="BK2" s="73"/>
      <c r="BL2" s="73"/>
      <c r="BM2" s="73"/>
    </row>
    <row r="3" spans="1:65" ht="16.7" customHeight="1">
      <c r="A3" s="196" t="s">
        <v>407</v>
      </c>
      <c r="B3" s="196"/>
      <c r="C3" s="196"/>
      <c r="D3" s="196"/>
      <c r="E3" s="196"/>
      <c r="F3" s="196"/>
      <c r="G3" s="196"/>
      <c r="H3" s="196"/>
      <c r="I3" s="196"/>
      <c r="J3" s="196"/>
      <c r="K3" s="276" t="s">
        <v>408</v>
      </c>
      <c r="L3" s="196"/>
      <c r="M3" s="196"/>
      <c r="N3" s="196"/>
      <c r="O3" s="196" t="s">
        <v>409</v>
      </c>
      <c r="P3" s="196"/>
      <c r="Q3" s="196"/>
      <c r="R3" s="196"/>
      <c r="S3" s="196"/>
      <c r="T3" s="196"/>
      <c r="U3" s="196"/>
      <c r="V3" s="196"/>
      <c r="W3" s="196"/>
      <c r="X3" s="196"/>
      <c r="Y3" s="276" t="s">
        <v>410</v>
      </c>
      <c r="Z3" s="196"/>
      <c r="AA3" s="196"/>
      <c r="AB3" s="196" t="s">
        <v>411</v>
      </c>
      <c r="AC3" s="196"/>
      <c r="AD3" s="196"/>
      <c r="AE3" s="196"/>
      <c r="AF3" s="196"/>
      <c r="AG3" s="196"/>
      <c r="AH3" s="196"/>
      <c r="AI3" s="196"/>
      <c r="AJ3" s="196"/>
      <c r="AK3" s="196"/>
      <c r="AL3" s="276" t="s">
        <v>412</v>
      </c>
      <c r="AM3" s="196"/>
      <c r="AN3" s="196"/>
      <c r="AO3" s="196"/>
      <c r="AP3" s="196" t="s">
        <v>413</v>
      </c>
      <c r="AQ3" s="196"/>
      <c r="AR3" s="196"/>
      <c r="AS3" s="196"/>
      <c r="AT3" s="196"/>
      <c r="AU3" s="196"/>
      <c r="AV3" s="196"/>
      <c r="AW3" s="196"/>
      <c r="AX3" s="196"/>
      <c r="AY3" s="196"/>
      <c r="AZ3" s="276" t="s">
        <v>414</v>
      </c>
      <c r="BA3" s="196"/>
      <c r="BB3" s="196"/>
      <c r="BC3" s="196"/>
      <c r="BD3" s="196"/>
      <c r="BE3" s="196"/>
      <c r="BF3" s="73"/>
      <c r="BG3" s="73"/>
      <c r="BH3" s="73"/>
      <c r="BI3" s="73"/>
      <c r="BJ3" s="73"/>
      <c r="BK3" s="73"/>
      <c r="BL3" s="73"/>
      <c r="BM3" s="73"/>
    </row>
    <row r="4" spans="1:65" ht="16.7" customHeight="1">
      <c r="A4" s="417" t="s">
        <v>415</v>
      </c>
      <c r="B4" s="416" t="s">
        <v>416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196"/>
      <c r="O4" s="417" t="s">
        <v>417</v>
      </c>
      <c r="P4" s="416" t="s">
        <v>416</v>
      </c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7" t="s">
        <v>415</v>
      </c>
      <c r="AC4" s="416" t="s">
        <v>416</v>
      </c>
      <c r="AD4" s="416"/>
      <c r="AE4" s="416"/>
      <c r="AF4" s="416"/>
      <c r="AG4" s="416"/>
      <c r="AH4" s="416"/>
      <c r="AI4" s="416"/>
      <c r="AJ4" s="416"/>
      <c r="AK4" s="416"/>
      <c r="AL4" s="416"/>
      <c r="AM4" s="416"/>
      <c r="AN4" s="416"/>
      <c r="AO4" s="196"/>
      <c r="AP4" s="417" t="s">
        <v>417</v>
      </c>
      <c r="AQ4" s="416" t="s">
        <v>416</v>
      </c>
      <c r="AR4" s="416"/>
      <c r="AS4" s="416"/>
      <c r="AT4" s="416"/>
      <c r="AU4" s="416"/>
      <c r="AV4" s="416"/>
      <c r="AW4" s="416"/>
      <c r="AX4" s="416"/>
      <c r="AY4" s="416"/>
      <c r="AZ4" s="416"/>
      <c r="BA4" s="416"/>
      <c r="BB4" s="416"/>
      <c r="BC4" s="196"/>
      <c r="BD4" s="196"/>
      <c r="BE4" s="196"/>
      <c r="BF4" s="73"/>
      <c r="BG4" s="73"/>
      <c r="BH4" s="73"/>
      <c r="BI4" s="73"/>
      <c r="BJ4" s="73"/>
      <c r="BK4" s="73"/>
      <c r="BL4" s="73"/>
      <c r="BM4" s="73"/>
    </row>
    <row r="5" spans="1:65" ht="16.7" customHeight="1">
      <c r="A5" s="417"/>
      <c r="B5" s="277">
        <v>1</v>
      </c>
      <c r="C5" s="277">
        <v>2</v>
      </c>
      <c r="D5" s="277">
        <v>3</v>
      </c>
      <c r="E5" s="277">
        <v>4</v>
      </c>
      <c r="F5" s="277">
        <v>5</v>
      </c>
      <c r="G5" s="277">
        <v>6</v>
      </c>
      <c r="H5" s="277">
        <v>7</v>
      </c>
      <c r="I5" s="277">
        <v>8</v>
      </c>
      <c r="J5" s="277">
        <v>9</v>
      </c>
      <c r="K5" s="277">
        <v>10</v>
      </c>
      <c r="L5" s="277">
        <v>11</v>
      </c>
      <c r="M5" s="277">
        <v>12</v>
      </c>
      <c r="N5" s="278"/>
      <c r="O5" s="417"/>
      <c r="P5" s="277">
        <v>1</v>
      </c>
      <c r="Q5" s="277">
        <v>2</v>
      </c>
      <c r="R5" s="277">
        <v>3</v>
      </c>
      <c r="S5" s="277">
        <v>4</v>
      </c>
      <c r="T5" s="277">
        <v>5</v>
      </c>
      <c r="U5" s="277">
        <v>6</v>
      </c>
      <c r="V5" s="277">
        <v>7</v>
      </c>
      <c r="W5" s="277">
        <v>8</v>
      </c>
      <c r="X5" s="277">
        <v>9</v>
      </c>
      <c r="Y5" s="277">
        <v>10</v>
      </c>
      <c r="Z5" s="277">
        <v>11</v>
      </c>
      <c r="AA5" s="277">
        <v>12</v>
      </c>
      <c r="AB5" s="417"/>
      <c r="AC5" s="277">
        <v>1</v>
      </c>
      <c r="AD5" s="277">
        <v>2</v>
      </c>
      <c r="AE5" s="277">
        <v>3</v>
      </c>
      <c r="AF5" s="277">
        <v>4</v>
      </c>
      <c r="AG5" s="277">
        <v>5</v>
      </c>
      <c r="AH5" s="277">
        <v>6</v>
      </c>
      <c r="AI5" s="277">
        <v>7</v>
      </c>
      <c r="AJ5" s="277">
        <v>8</v>
      </c>
      <c r="AK5" s="277">
        <v>9</v>
      </c>
      <c r="AL5" s="277">
        <v>10</v>
      </c>
      <c r="AM5" s="277">
        <v>11</v>
      </c>
      <c r="AN5" s="277">
        <v>12</v>
      </c>
      <c r="AO5" s="278"/>
      <c r="AP5" s="417"/>
      <c r="AQ5" s="277">
        <v>1</v>
      </c>
      <c r="AR5" s="277">
        <v>2</v>
      </c>
      <c r="AS5" s="277">
        <v>3</v>
      </c>
      <c r="AT5" s="277">
        <v>4</v>
      </c>
      <c r="AU5" s="277">
        <v>5</v>
      </c>
      <c r="AV5" s="277">
        <v>6</v>
      </c>
      <c r="AW5" s="277">
        <v>7</v>
      </c>
      <c r="AX5" s="277">
        <v>8</v>
      </c>
      <c r="AY5" s="277">
        <v>9</v>
      </c>
      <c r="AZ5" s="277">
        <v>10</v>
      </c>
      <c r="BA5" s="277">
        <v>11</v>
      </c>
      <c r="BB5" s="277">
        <v>12</v>
      </c>
      <c r="BC5" s="196"/>
      <c r="BD5" s="196"/>
      <c r="BE5" s="196"/>
      <c r="BF5" s="73"/>
      <c r="BG5" s="73"/>
      <c r="BH5" s="73"/>
      <c r="BI5" s="73"/>
      <c r="BJ5" s="73"/>
      <c r="BK5" s="73"/>
      <c r="BL5" s="73"/>
      <c r="BM5" s="73"/>
    </row>
    <row r="6" spans="1:65" ht="16.7" customHeight="1">
      <c r="A6" s="279">
        <v>1</v>
      </c>
      <c r="B6" s="280">
        <v>-11.2916666666667</v>
      </c>
      <c r="C6" s="281">
        <v>-13.7916666666667</v>
      </c>
      <c r="D6" s="281">
        <v>-13.5416666666667</v>
      </c>
      <c r="E6" s="281">
        <v>-15.6666666666667</v>
      </c>
      <c r="F6" s="281">
        <v>-13.4583333333333</v>
      </c>
      <c r="G6" s="281">
        <v>-19.3333333333333</v>
      </c>
      <c r="H6" s="281">
        <v>-22.3333333333333</v>
      </c>
      <c r="I6" s="281">
        <v>-27.625</v>
      </c>
      <c r="J6" s="281">
        <v>-25</v>
      </c>
      <c r="K6" s="281">
        <v>-27</v>
      </c>
      <c r="L6" s="281">
        <v>-18</v>
      </c>
      <c r="M6" s="282">
        <v>-16</v>
      </c>
      <c r="N6" s="278"/>
      <c r="O6" s="279">
        <v>1</v>
      </c>
      <c r="P6" s="280">
        <v>89.4583333333333</v>
      </c>
      <c r="Q6" s="281">
        <v>87</v>
      </c>
      <c r="R6" s="281">
        <v>83.7083333333333</v>
      </c>
      <c r="S6" s="281">
        <v>82.5</v>
      </c>
      <c r="T6" s="281">
        <v>87.7083333333333</v>
      </c>
      <c r="U6" s="281">
        <v>80.8333333333333</v>
      </c>
      <c r="V6" s="281">
        <v>76.9583333333333</v>
      </c>
      <c r="W6" s="281">
        <v>71.0416666666667</v>
      </c>
      <c r="X6" s="281">
        <v>72.7916666666667</v>
      </c>
      <c r="Y6" s="281">
        <v>72</v>
      </c>
      <c r="Z6" s="281">
        <v>78.1666666666667</v>
      </c>
      <c r="AA6" s="282">
        <v>84.5833333333333</v>
      </c>
      <c r="AB6" s="279">
        <v>1</v>
      </c>
      <c r="AC6" s="280">
        <v>-26.375</v>
      </c>
      <c r="AD6" s="281">
        <v>-28</v>
      </c>
      <c r="AE6" s="281">
        <v>-28.875</v>
      </c>
      <c r="AF6" s="281">
        <v>-31.0416666666667</v>
      </c>
      <c r="AG6" s="281">
        <v>-27.5416666666667</v>
      </c>
      <c r="AH6" s="281">
        <v>-33.5416666666667</v>
      </c>
      <c r="AI6" s="281">
        <v>-34.75</v>
      </c>
      <c r="AJ6" s="281">
        <v>-46.375</v>
      </c>
      <c r="AK6" s="281">
        <v>-44</v>
      </c>
      <c r="AL6" s="281">
        <v>-44</v>
      </c>
      <c r="AM6" s="281">
        <v>-35</v>
      </c>
      <c r="AN6" s="282">
        <v>-30</v>
      </c>
      <c r="AO6" s="278"/>
      <c r="AP6" s="279">
        <v>1</v>
      </c>
      <c r="AQ6" s="280">
        <v>112.625</v>
      </c>
      <c r="AR6" s="281">
        <v>109.666666666667</v>
      </c>
      <c r="AS6" s="281">
        <v>108.25</v>
      </c>
      <c r="AT6" s="281">
        <v>106.458333333333</v>
      </c>
      <c r="AU6" s="281">
        <v>116.125</v>
      </c>
      <c r="AV6" s="281">
        <v>108.041666666667</v>
      </c>
      <c r="AW6" s="281">
        <v>106.75</v>
      </c>
      <c r="AX6" s="281">
        <v>99.1666666666667</v>
      </c>
      <c r="AY6" s="281">
        <v>101.5</v>
      </c>
      <c r="AZ6" s="281">
        <v>99</v>
      </c>
      <c r="BA6" s="281">
        <v>107</v>
      </c>
      <c r="BB6" s="282">
        <v>110.625</v>
      </c>
      <c r="BC6" s="196"/>
      <c r="BD6" s="196"/>
      <c r="BE6" s="196"/>
      <c r="BF6" s="73"/>
      <c r="BG6" s="73"/>
      <c r="BH6" s="73"/>
      <c r="BI6" s="73"/>
      <c r="BJ6" s="73"/>
      <c r="BK6" s="73"/>
      <c r="BL6" s="73"/>
      <c r="BM6" s="73"/>
    </row>
    <row r="7" spans="1:65" ht="16.7" customHeight="1">
      <c r="A7" s="283">
        <v>2</v>
      </c>
      <c r="B7" s="284">
        <v>-11</v>
      </c>
      <c r="C7" s="285">
        <v>-14</v>
      </c>
      <c r="D7" s="285">
        <v>-13.625</v>
      </c>
      <c r="E7" s="285">
        <v>-16</v>
      </c>
      <c r="F7" s="285">
        <v>-13.75</v>
      </c>
      <c r="G7" s="285">
        <v>-20.375</v>
      </c>
      <c r="H7" s="285">
        <v>-23.3333333333333</v>
      </c>
      <c r="I7" s="285">
        <v>-27</v>
      </c>
      <c r="J7" s="285">
        <v>-24.625</v>
      </c>
      <c r="K7" s="285">
        <v>-27</v>
      </c>
      <c r="L7" s="285">
        <v>-18</v>
      </c>
      <c r="M7" s="286">
        <v>-15.9583333333333</v>
      </c>
      <c r="N7" s="278"/>
      <c r="O7" s="283">
        <v>2</v>
      </c>
      <c r="P7" s="284">
        <v>90.4166666666667</v>
      </c>
      <c r="Q7" s="285">
        <v>86.9166666666667</v>
      </c>
      <c r="R7" s="285">
        <v>83.5833333333333</v>
      </c>
      <c r="S7" s="285">
        <v>82.875</v>
      </c>
      <c r="T7" s="285">
        <v>87.2083333333333</v>
      </c>
      <c r="U7" s="285">
        <v>80.25</v>
      </c>
      <c r="V7" s="285">
        <v>76.3333333333333</v>
      </c>
      <c r="W7" s="285">
        <v>71.25</v>
      </c>
      <c r="X7" s="285">
        <v>72.9583333333333</v>
      </c>
      <c r="Y7" s="285">
        <v>71.5416666666667</v>
      </c>
      <c r="Z7" s="285">
        <v>78.75</v>
      </c>
      <c r="AA7" s="286">
        <v>84.4166666666667</v>
      </c>
      <c r="AB7" s="283">
        <v>2</v>
      </c>
      <c r="AC7" s="284">
        <v>-24.9583333333333</v>
      </c>
      <c r="AD7" s="285">
        <v>-28</v>
      </c>
      <c r="AE7" s="285">
        <v>-28.6666666666667</v>
      </c>
      <c r="AF7" s="285">
        <v>-31.6666666666667</v>
      </c>
      <c r="AG7" s="285">
        <v>-28.3333333333333</v>
      </c>
      <c r="AH7" s="285">
        <v>-34.375</v>
      </c>
      <c r="AI7" s="285">
        <v>-36.0833333333333</v>
      </c>
      <c r="AJ7" s="285">
        <v>-45.0416666666667</v>
      </c>
      <c r="AK7" s="285">
        <v>-43.6666666666667</v>
      </c>
      <c r="AL7" s="285">
        <v>-44</v>
      </c>
      <c r="AM7" s="285">
        <v>-34.4583333333333</v>
      </c>
      <c r="AN7" s="286">
        <v>-30.5833333333333</v>
      </c>
      <c r="AO7" s="278"/>
      <c r="AP7" s="283">
        <v>2</v>
      </c>
      <c r="AQ7" s="284">
        <v>114.25</v>
      </c>
      <c r="AR7" s="285">
        <v>109</v>
      </c>
      <c r="AS7" s="285">
        <v>107.083333333333</v>
      </c>
      <c r="AT7" s="285">
        <v>106.75</v>
      </c>
      <c r="AU7" s="285">
        <v>115</v>
      </c>
      <c r="AV7" s="285">
        <v>107.291666666667</v>
      </c>
      <c r="AW7" s="285">
        <v>106.25</v>
      </c>
      <c r="AX7" s="285">
        <v>99.6666666666667</v>
      </c>
      <c r="AY7" s="285">
        <v>101.583333333333</v>
      </c>
      <c r="AZ7" s="285">
        <v>99</v>
      </c>
      <c r="BA7" s="285">
        <v>107</v>
      </c>
      <c r="BB7" s="286">
        <v>110.25</v>
      </c>
      <c r="BC7" s="196"/>
      <c r="BD7" s="196"/>
      <c r="BE7" s="196"/>
      <c r="BF7" s="73"/>
      <c r="BG7" s="73"/>
      <c r="BH7" s="73"/>
      <c r="BI7" s="73"/>
      <c r="BJ7" s="73"/>
      <c r="BK7" s="73"/>
      <c r="BL7" s="73"/>
      <c r="BM7" s="73"/>
    </row>
    <row r="8" spans="1:65" ht="16.7" customHeight="1">
      <c r="A8" s="283">
        <v>3</v>
      </c>
      <c r="B8" s="284">
        <v>-10.9583333333333</v>
      </c>
      <c r="C8" s="285">
        <v>-14.5</v>
      </c>
      <c r="D8" s="285">
        <v>-13.25</v>
      </c>
      <c r="E8" s="285">
        <v>-16</v>
      </c>
      <c r="F8" s="285">
        <v>-14.5</v>
      </c>
      <c r="G8" s="285">
        <v>-21.2083333333333</v>
      </c>
      <c r="H8" s="285">
        <v>-24.125</v>
      </c>
      <c r="I8" s="285">
        <v>-27.5833333333333</v>
      </c>
      <c r="J8" s="285">
        <v>-22.7083333333333</v>
      </c>
      <c r="K8" s="285">
        <v>-27</v>
      </c>
      <c r="L8" s="285">
        <v>-17.6666666666667</v>
      </c>
      <c r="M8" s="286">
        <v>-15.5</v>
      </c>
      <c r="N8" s="278"/>
      <c r="O8" s="283">
        <v>3</v>
      </c>
      <c r="P8" s="284">
        <v>90.7083333333333</v>
      </c>
      <c r="Q8" s="285">
        <v>86.6666666666667</v>
      </c>
      <c r="R8" s="285">
        <v>84</v>
      </c>
      <c r="S8" s="285">
        <v>83</v>
      </c>
      <c r="T8" s="285">
        <v>86.3333333333333</v>
      </c>
      <c r="U8" s="285">
        <v>79.4166666666667</v>
      </c>
      <c r="V8" s="285">
        <v>75.9166666666667</v>
      </c>
      <c r="W8" s="285">
        <v>70.9583333333333</v>
      </c>
      <c r="X8" s="285">
        <v>73.625</v>
      </c>
      <c r="Y8" s="285">
        <v>71</v>
      </c>
      <c r="Z8" s="285">
        <v>79</v>
      </c>
      <c r="AA8" s="286">
        <v>84</v>
      </c>
      <c r="AB8" s="283">
        <v>3</v>
      </c>
      <c r="AC8" s="284">
        <v>-24.3333333333333</v>
      </c>
      <c r="AD8" s="285">
        <v>-28.5</v>
      </c>
      <c r="AE8" s="285">
        <v>-28</v>
      </c>
      <c r="AF8" s="285">
        <v>-31.75</v>
      </c>
      <c r="AG8" s="285">
        <v>-29</v>
      </c>
      <c r="AH8" s="285">
        <v>-35.4166666666667</v>
      </c>
      <c r="AI8" s="285">
        <v>-37.25</v>
      </c>
      <c r="AJ8" s="285">
        <v>-45.375</v>
      </c>
      <c r="AK8" s="285">
        <v>-40.125</v>
      </c>
      <c r="AL8" s="285">
        <v>-44.125</v>
      </c>
      <c r="AM8" s="285">
        <v>-34</v>
      </c>
      <c r="AN8" s="286">
        <v>-30.7083333333333</v>
      </c>
      <c r="AO8" s="278"/>
      <c r="AP8" s="283">
        <v>3</v>
      </c>
      <c r="AQ8" s="284">
        <v>113.833333333333</v>
      </c>
      <c r="AR8" s="285">
        <v>109</v>
      </c>
      <c r="AS8" s="285">
        <v>107.958333333333</v>
      </c>
      <c r="AT8" s="285">
        <v>106.083333333333</v>
      </c>
      <c r="AU8" s="285">
        <v>114.208333333333</v>
      </c>
      <c r="AV8" s="285">
        <v>106.666666666667</v>
      </c>
      <c r="AW8" s="285">
        <v>105.375</v>
      </c>
      <c r="AX8" s="285">
        <v>99.125</v>
      </c>
      <c r="AY8" s="285">
        <v>102</v>
      </c>
      <c r="AZ8" s="285">
        <v>98.9583333333333</v>
      </c>
      <c r="BA8" s="285">
        <v>107</v>
      </c>
      <c r="BB8" s="286">
        <v>110.625</v>
      </c>
      <c r="BC8" s="196"/>
      <c r="BD8" s="196"/>
      <c r="BE8" s="196"/>
      <c r="BF8" s="73"/>
      <c r="BG8" s="73"/>
      <c r="BH8" s="73"/>
      <c r="BI8" s="73"/>
      <c r="BJ8" s="73"/>
      <c r="BK8" s="73"/>
      <c r="BL8" s="73"/>
      <c r="BM8" s="73"/>
    </row>
    <row r="9" spans="1:65" ht="16.7" customHeight="1">
      <c r="A9" s="283">
        <v>4</v>
      </c>
      <c r="B9" s="284">
        <v>-11.75</v>
      </c>
      <c r="C9" s="285">
        <v>-14.5</v>
      </c>
      <c r="D9" s="285">
        <v>-14</v>
      </c>
      <c r="E9" s="285">
        <v>-16</v>
      </c>
      <c r="F9" s="285">
        <v>-15</v>
      </c>
      <c r="G9" s="285">
        <v>-22.2083333333333</v>
      </c>
      <c r="H9" s="285">
        <v>-25</v>
      </c>
      <c r="I9" s="285">
        <v>-29</v>
      </c>
      <c r="J9" s="285">
        <v>-24.3333333333333</v>
      </c>
      <c r="K9" s="285">
        <v>-27</v>
      </c>
      <c r="L9" s="285">
        <v>-14.1666666666667</v>
      </c>
      <c r="M9" s="286">
        <v>-14.9583333333333</v>
      </c>
      <c r="N9" s="278"/>
      <c r="O9" s="283">
        <v>4</v>
      </c>
      <c r="P9" s="284">
        <v>90</v>
      </c>
      <c r="Q9" s="285">
        <v>86.375</v>
      </c>
      <c r="R9" s="285">
        <v>83.4166666666667</v>
      </c>
      <c r="S9" s="285">
        <v>83</v>
      </c>
      <c r="T9" s="285">
        <v>85.9166666666667</v>
      </c>
      <c r="U9" s="285">
        <v>79</v>
      </c>
      <c r="V9" s="285">
        <v>75.2916666666667</v>
      </c>
      <c r="W9" s="285">
        <v>70.2916666666667</v>
      </c>
      <c r="X9" s="285">
        <v>73.3333333333333</v>
      </c>
      <c r="Y9" s="285">
        <v>71</v>
      </c>
      <c r="Z9" s="285">
        <v>82.2083333333333</v>
      </c>
      <c r="AA9" s="286">
        <v>84.5416666666667</v>
      </c>
      <c r="AB9" s="283">
        <v>4</v>
      </c>
      <c r="AC9" s="284">
        <v>-25.375</v>
      </c>
      <c r="AD9" s="285">
        <v>-29</v>
      </c>
      <c r="AE9" s="285">
        <v>-28.2083333333333</v>
      </c>
      <c r="AF9" s="285">
        <v>-31.1666666666667</v>
      </c>
      <c r="AG9" s="285">
        <v>-29</v>
      </c>
      <c r="AH9" s="285">
        <v>-36.0833333333333</v>
      </c>
      <c r="AI9" s="285">
        <v>-38.375</v>
      </c>
      <c r="AJ9" s="285">
        <v>-47.125</v>
      </c>
      <c r="AK9" s="285">
        <v>-40.75</v>
      </c>
      <c r="AL9" s="285">
        <v>-44.875</v>
      </c>
      <c r="AM9" s="285">
        <v>-29.375</v>
      </c>
      <c r="AN9" s="286">
        <v>-30</v>
      </c>
      <c r="AO9" s="278"/>
      <c r="AP9" s="283">
        <v>4</v>
      </c>
      <c r="AQ9" s="284">
        <v>112.958333333333</v>
      </c>
      <c r="AR9" s="285">
        <v>109</v>
      </c>
      <c r="AS9" s="285">
        <v>106.833333333333</v>
      </c>
      <c r="AT9" s="285">
        <v>106.166666666667</v>
      </c>
      <c r="AU9" s="285">
        <v>113.458333333333</v>
      </c>
      <c r="AV9" s="285">
        <v>106.083333333333</v>
      </c>
      <c r="AW9" s="285">
        <v>104.583333333333</v>
      </c>
      <c r="AX9" s="285">
        <v>98.3333333333333</v>
      </c>
      <c r="AY9" s="285">
        <v>101.541666666667</v>
      </c>
      <c r="AZ9" s="285">
        <v>98.9583333333333</v>
      </c>
      <c r="BA9" s="285">
        <v>110.583333333333</v>
      </c>
      <c r="BB9" s="286">
        <v>111.458333333333</v>
      </c>
      <c r="BC9" s="196"/>
      <c r="BD9" s="196"/>
      <c r="BE9" s="196"/>
      <c r="BF9" s="73"/>
      <c r="BG9" s="73"/>
      <c r="BH9" s="73"/>
      <c r="BI9" s="73"/>
      <c r="BJ9" s="73"/>
      <c r="BK9" s="73"/>
      <c r="BL9" s="73"/>
      <c r="BM9" s="73"/>
    </row>
    <row r="10" spans="1:65" ht="16.7" customHeight="1">
      <c r="A10" s="283">
        <v>5</v>
      </c>
      <c r="B10" s="284">
        <v>-12</v>
      </c>
      <c r="C10" s="285">
        <v>-14</v>
      </c>
      <c r="D10" s="285">
        <v>-14</v>
      </c>
      <c r="E10" s="285">
        <v>-16</v>
      </c>
      <c r="F10" s="285">
        <v>-15.4583333333333</v>
      </c>
      <c r="G10" s="285">
        <v>-22.3333333333333</v>
      </c>
      <c r="H10" s="285">
        <v>-24.7083333333333</v>
      </c>
      <c r="I10" s="285">
        <v>-29.6666666666667</v>
      </c>
      <c r="J10" s="285">
        <v>-25.0416666666667</v>
      </c>
      <c r="K10" s="285">
        <v>-27</v>
      </c>
      <c r="L10" s="285">
        <v>-14.0833333333333</v>
      </c>
      <c r="M10" s="286">
        <v>-14.8333333333333</v>
      </c>
      <c r="N10" s="278"/>
      <c r="O10" s="283">
        <v>5</v>
      </c>
      <c r="P10" s="284">
        <v>90</v>
      </c>
      <c r="Q10" s="285">
        <v>86.875</v>
      </c>
      <c r="R10" s="285">
        <v>83</v>
      </c>
      <c r="S10" s="285">
        <v>83</v>
      </c>
      <c r="T10" s="285">
        <v>85.3333333333333</v>
      </c>
      <c r="U10" s="285">
        <v>78.5833333333333</v>
      </c>
      <c r="V10" s="285">
        <v>75.125</v>
      </c>
      <c r="W10" s="285">
        <v>69.9583333333333</v>
      </c>
      <c r="X10" s="285">
        <v>72.8333333333333</v>
      </c>
      <c r="Y10" s="285">
        <v>71</v>
      </c>
      <c r="Z10" s="285">
        <v>84.5416666666667</v>
      </c>
      <c r="AA10" s="286">
        <v>85.1666666666667</v>
      </c>
      <c r="AB10" s="283">
        <v>5</v>
      </c>
      <c r="AC10" s="284">
        <v>-26</v>
      </c>
      <c r="AD10" s="285">
        <v>-29</v>
      </c>
      <c r="AE10" s="285">
        <v>-28.0833333333333</v>
      </c>
      <c r="AF10" s="285">
        <v>-31.4583333333333</v>
      </c>
      <c r="AG10" s="285">
        <v>-29.5833333333333</v>
      </c>
      <c r="AH10" s="285">
        <v>-36.4583333333333</v>
      </c>
      <c r="AI10" s="285">
        <v>-38.7083333333333</v>
      </c>
      <c r="AJ10" s="285">
        <v>-48.9583333333333</v>
      </c>
      <c r="AK10" s="285">
        <v>-42.4583333333333</v>
      </c>
      <c r="AL10" s="285">
        <v>-45</v>
      </c>
      <c r="AM10" s="285">
        <v>-28.875</v>
      </c>
      <c r="AN10" s="286">
        <v>-30</v>
      </c>
      <c r="AO10" s="278"/>
      <c r="AP10" s="283">
        <v>5</v>
      </c>
      <c r="AQ10" s="284">
        <v>112.083333333333</v>
      </c>
      <c r="AR10" s="285">
        <v>109.041666666667</v>
      </c>
      <c r="AS10" s="285">
        <v>108.583333333333</v>
      </c>
      <c r="AT10" s="285">
        <v>106.583333333333</v>
      </c>
      <c r="AU10" s="285">
        <v>113.041666666667</v>
      </c>
      <c r="AV10" s="285">
        <v>105.541666666667</v>
      </c>
      <c r="AW10" s="285">
        <v>104.375</v>
      </c>
      <c r="AX10" s="285">
        <v>97.875</v>
      </c>
      <c r="AY10" s="285">
        <v>101.375</v>
      </c>
      <c r="AZ10" s="285">
        <v>98.6666666666667</v>
      </c>
      <c r="BA10" s="285">
        <v>111.833333333333</v>
      </c>
      <c r="BB10" s="286">
        <v>112.125</v>
      </c>
      <c r="BC10" s="196"/>
      <c r="BD10" s="196"/>
      <c r="BE10" s="196"/>
      <c r="BF10" s="73"/>
      <c r="BG10" s="73"/>
      <c r="BH10" s="73"/>
      <c r="BI10" s="73"/>
      <c r="BJ10" s="73"/>
      <c r="BK10" s="73"/>
      <c r="BL10" s="73"/>
      <c r="BM10" s="73"/>
    </row>
    <row r="11" spans="1:65" ht="16.7" customHeight="1">
      <c r="A11" s="283">
        <v>6</v>
      </c>
      <c r="B11" s="284">
        <v>-12</v>
      </c>
      <c r="C11" s="285">
        <v>-14.125</v>
      </c>
      <c r="D11" s="285">
        <v>-13.2916666666667</v>
      </c>
      <c r="E11" s="285">
        <v>-16</v>
      </c>
      <c r="F11" s="285">
        <v>-16.25</v>
      </c>
      <c r="G11" s="285">
        <v>-21.5416666666667</v>
      </c>
      <c r="H11" s="285">
        <v>-24.1666666666667</v>
      </c>
      <c r="I11" s="285">
        <v>-30.0833333333333</v>
      </c>
      <c r="J11" s="285">
        <v>-25.9583333333333</v>
      </c>
      <c r="K11" s="285">
        <v>-27</v>
      </c>
      <c r="L11" s="285">
        <v>-15</v>
      </c>
      <c r="M11" s="286">
        <v>-14</v>
      </c>
      <c r="N11" s="278"/>
      <c r="O11" s="283">
        <v>6</v>
      </c>
      <c r="P11" s="284">
        <v>90</v>
      </c>
      <c r="Q11" s="285">
        <v>86.375</v>
      </c>
      <c r="R11" s="285">
        <v>83</v>
      </c>
      <c r="S11" s="285">
        <v>82.375</v>
      </c>
      <c r="T11" s="285">
        <v>84.4583333333333</v>
      </c>
      <c r="U11" s="285">
        <v>78.625</v>
      </c>
      <c r="V11" s="285">
        <v>75.2916666666667</v>
      </c>
      <c r="W11" s="285">
        <v>69.2916666666667</v>
      </c>
      <c r="X11" s="285">
        <v>72.4583333333333</v>
      </c>
      <c r="Y11" s="285">
        <v>71</v>
      </c>
      <c r="Z11" s="285">
        <v>84</v>
      </c>
      <c r="AA11" s="286">
        <v>86</v>
      </c>
      <c r="AB11" s="283">
        <v>6</v>
      </c>
      <c r="AC11" s="284">
        <v>-26.4166666666667</v>
      </c>
      <c r="AD11" s="285">
        <v>-29</v>
      </c>
      <c r="AE11" s="285">
        <v>-28.6666666666667</v>
      </c>
      <c r="AF11" s="285">
        <v>-31.7916666666667</v>
      </c>
      <c r="AG11" s="285">
        <v>-30</v>
      </c>
      <c r="AH11" s="285">
        <v>-36.4583333333333</v>
      </c>
      <c r="AI11" s="285">
        <v>-38.25</v>
      </c>
      <c r="AJ11" s="285">
        <v>-50.5416666666667</v>
      </c>
      <c r="AK11" s="285">
        <v>-43.5</v>
      </c>
      <c r="AL11" s="285">
        <v>-45</v>
      </c>
      <c r="AM11" s="285">
        <v>-29.5833333333333</v>
      </c>
      <c r="AN11" s="286">
        <v>-29</v>
      </c>
      <c r="AO11" s="278"/>
      <c r="AP11" s="283">
        <v>6</v>
      </c>
      <c r="AQ11" s="284">
        <v>111.458333333333</v>
      </c>
      <c r="AR11" s="285">
        <v>109.25</v>
      </c>
      <c r="AS11" s="285">
        <v>108.916666666667</v>
      </c>
      <c r="AT11" s="285">
        <v>106.208333333333</v>
      </c>
      <c r="AU11" s="285">
        <v>112.375</v>
      </c>
      <c r="AV11" s="285">
        <v>105.25</v>
      </c>
      <c r="AW11" s="285">
        <v>104.333333333333</v>
      </c>
      <c r="AX11" s="285">
        <v>97.2916666666667</v>
      </c>
      <c r="AY11" s="285">
        <v>100.958333333333</v>
      </c>
      <c r="AZ11" s="285">
        <v>98.9166666666667</v>
      </c>
      <c r="BA11" s="285">
        <v>110.791666666667</v>
      </c>
      <c r="BB11" s="286">
        <v>113</v>
      </c>
      <c r="BC11" s="196"/>
      <c r="BD11" s="196"/>
      <c r="BE11" s="196"/>
      <c r="BF11" s="73"/>
      <c r="BG11" s="73"/>
      <c r="BH11" s="73"/>
      <c r="BI11" s="73"/>
      <c r="BJ11" s="73"/>
      <c r="BK11" s="73"/>
      <c r="BL11" s="73"/>
      <c r="BM11" s="73"/>
    </row>
    <row r="12" spans="1:65" ht="16.7" customHeight="1">
      <c r="A12" s="283">
        <v>7</v>
      </c>
      <c r="B12" s="284">
        <v>-12.5</v>
      </c>
      <c r="C12" s="285">
        <v>-14.125</v>
      </c>
      <c r="D12" s="285">
        <v>-14</v>
      </c>
      <c r="E12" s="285">
        <v>-16</v>
      </c>
      <c r="F12" s="285">
        <v>-16.5416666666667</v>
      </c>
      <c r="G12" s="285">
        <v>-22.5833333333333</v>
      </c>
      <c r="H12" s="285">
        <v>-25.125</v>
      </c>
      <c r="I12" s="285">
        <v>-30.375</v>
      </c>
      <c r="J12" s="285">
        <v>-26.2083333333333</v>
      </c>
      <c r="K12" s="285">
        <v>-26.2083333333333</v>
      </c>
      <c r="L12" s="285">
        <v>-15.1666666666667</v>
      </c>
      <c r="M12" s="286">
        <v>-14.5</v>
      </c>
      <c r="N12" s="278"/>
      <c r="O12" s="283">
        <v>7</v>
      </c>
      <c r="P12" s="284">
        <v>89.0416666666667</v>
      </c>
      <c r="Q12" s="285">
        <v>86.0416666666667</v>
      </c>
      <c r="R12" s="285">
        <v>83.125</v>
      </c>
      <c r="S12" s="285">
        <v>82.375</v>
      </c>
      <c r="T12" s="285">
        <v>84</v>
      </c>
      <c r="U12" s="285">
        <v>78.2916666666667</v>
      </c>
      <c r="V12" s="285">
        <v>74.6666666666667</v>
      </c>
      <c r="W12" s="285">
        <v>69</v>
      </c>
      <c r="X12" s="285">
        <v>72.3333333333333</v>
      </c>
      <c r="Y12" s="285">
        <v>71</v>
      </c>
      <c r="Z12" s="285">
        <v>84</v>
      </c>
      <c r="AA12" s="286">
        <v>86</v>
      </c>
      <c r="AB12" s="283">
        <v>7</v>
      </c>
      <c r="AC12" s="284">
        <v>-27</v>
      </c>
      <c r="AD12" s="285">
        <v>-29</v>
      </c>
      <c r="AE12" s="285">
        <v>-29</v>
      </c>
      <c r="AF12" s="285">
        <v>-31.4583333333333</v>
      </c>
      <c r="AG12" s="285">
        <v>-30.3333333333333</v>
      </c>
      <c r="AH12" s="285">
        <v>-37</v>
      </c>
      <c r="AI12" s="285">
        <v>-39.4166666666667</v>
      </c>
      <c r="AJ12" s="285">
        <v>-51.5416666666667</v>
      </c>
      <c r="AK12" s="285">
        <v>-44.625</v>
      </c>
      <c r="AL12" s="285">
        <v>-45</v>
      </c>
      <c r="AM12" s="285">
        <v>-30</v>
      </c>
      <c r="AN12" s="286">
        <v>-29.875</v>
      </c>
      <c r="AO12" s="278"/>
      <c r="AP12" s="283">
        <v>7</v>
      </c>
      <c r="AQ12" s="284">
        <v>110.875</v>
      </c>
      <c r="AR12" s="285">
        <v>109</v>
      </c>
      <c r="AS12" s="285">
        <v>108.041666666667</v>
      </c>
      <c r="AT12" s="285">
        <v>105.958333333333</v>
      </c>
      <c r="AU12" s="285">
        <v>111.958333333333</v>
      </c>
      <c r="AV12" s="285">
        <v>105.041666666667</v>
      </c>
      <c r="AW12" s="285">
        <v>103.5</v>
      </c>
      <c r="AX12" s="285">
        <v>96.4583333333333</v>
      </c>
      <c r="AY12" s="285">
        <v>100.541666666667</v>
      </c>
      <c r="AZ12" s="285">
        <v>98.6666666666667</v>
      </c>
      <c r="BA12" s="285">
        <v>110</v>
      </c>
      <c r="BB12" s="286">
        <v>112.375</v>
      </c>
      <c r="BC12" s="196"/>
      <c r="BD12" s="196"/>
      <c r="BE12" s="196"/>
      <c r="BF12" s="73"/>
      <c r="BG12" s="73"/>
      <c r="BH12" s="73"/>
      <c r="BI12" s="73"/>
      <c r="BJ12" s="73"/>
      <c r="BK12" s="73"/>
      <c r="BL12" s="73"/>
      <c r="BM12" s="73"/>
    </row>
    <row r="13" spans="1:65" ht="16.7" customHeight="1">
      <c r="A13" s="283">
        <v>8</v>
      </c>
      <c r="B13" s="284">
        <v>-12.9166666666667</v>
      </c>
      <c r="C13" s="285">
        <v>-14</v>
      </c>
      <c r="D13" s="285">
        <v>-14</v>
      </c>
      <c r="E13" s="285">
        <v>-16</v>
      </c>
      <c r="F13" s="285">
        <v>-17.3333333333333</v>
      </c>
      <c r="G13" s="285">
        <v>-21.125</v>
      </c>
      <c r="H13" s="285">
        <v>-26</v>
      </c>
      <c r="I13" s="285">
        <v>-30.75</v>
      </c>
      <c r="J13" s="285">
        <v>-26.6666666666667</v>
      </c>
      <c r="K13" s="285">
        <v>-26.375</v>
      </c>
      <c r="L13" s="285">
        <v>-14.9583333333333</v>
      </c>
      <c r="M13" s="286">
        <v>-15</v>
      </c>
      <c r="N13" s="278"/>
      <c r="O13" s="283">
        <v>8</v>
      </c>
      <c r="P13" s="284">
        <v>89</v>
      </c>
      <c r="Q13" s="285">
        <v>86</v>
      </c>
      <c r="R13" s="285">
        <v>83.0833333333333</v>
      </c>
      <c r="S13" s="285">
        <v>82.125</v>
      </c>
      <c r="T13" s="285">
        <v>83.2916666666667</v>
      </c>
      <c r="U13" s="285">
        <v>78.625</v>
      </c>
      <c r="V13" s="285">
        <v>74.125</v>
      </c>
      <c r="W13" s="285">
        <v>68.5416666666667</v>
      </c>
      <c r="X13" s="285">
        <v>71.9583333333333</v>
      </c>
      <c r="Y13" s="285">
        <v>71</v>
      </c>
      <c r="Z13" s="285">
        <v>84</v>
      </c>
      <c r="AA13" s="286">
        <v>85.0416666666667</v>
      </c>
      <c r="AB13" s="283">
        <v>8</v>
      </c>
      <c r="AC13" s="284">
        <v>-27.25</v>
      </c>
      <c r="AD13" s="285">
        <v>-28.9583333333333</v>
      </c>
      <c r="AE13" s="285">
        <v>-29</v>
      </c>
      <c r="AF13" s="285">
        <v>-32</v>
      </c>
      <c r="AG13" s="285">
        <v>-30.9166666666667</v>
      </c>
      <c r="AH13" s="285">
        <v>-35.0416666666667</v>
      </c>
      <c r="AI13" s="285">
        <v>-41.0416666666667</v>
      </c>
      <c r="AJ13" s="285">
        <v>-52.5</v>
      </c>
      <c r="AK13" s="285">
        <v>-45.7083333333333</v>
      </c>
      <c r="AL13" s="285">
        <v>-45.0416666666667</v>
      </c>
      <c r="AM13" s="285">
        <v>-29.9166666666667</v>
      </c>
      <c r="AN13" s="286">
        <v>-30</v>
      </c>
      <c r="AO13" s="278"/>
      <c r="AP13" s="283">
        <v>8</v>
      </c>
      <c r="AQ13" s="284">
        <v>110.666666666667</v>
      </c>
      <c r="AR13" s="285">
        <v>109</v>
      </c>
      <c r="AS13" s="285">
        <v>106.916666666667</v>
      </c>
      <c r="AT13" s="285">
        <v>106.416666666667</v>
      </c>
      <c r="AU13" s="285">
        <v>111.375</v>
      </c>
      <c r="AV13" s="285">
        <v>105.375</v>
      </c>
      <c r="AW13" s="285">
        <v>102.875</v>
      </c>
      <c r="AX13" s="285">
        <v>96.375</v>
      </c>
      <c r="AY13" s="285">
        <v>100.041666666667</v>
      </c>
      <c r="AZ13" s="285">
        <v>98.3333333333333</v>
      </c>
      <c r="BA13" s="285">
        <v>110.166666666667</v>
      </c>
      <c r="BB13" s="286">
        <v>111.833333333333</v>
      </c>
      <c r="BC13" s="196"/>
      <c r="BD13" s="196"/>
      <c r="BE13" s="196"/>
      <c r="BF13" s="73"/>
      <c r="BG13" s="73"/>
      <c r="BH13" s="73"/>
      <c r="BI13" s="73"/>
      <c r="BJ13" s="73"/>
      <c r="BK13" s="73"/>
      <c r="BL13" s="73"/>
      <c r="BM13" s="73"/>
    </row>
    <row r="14" spans="1:65" ht="16.7" customHeight="1">
      <c r="A14" s="283">
        <v>9</v>
      </c>
      <c r="B14" s="284">
        <v>-13</v>
      </c>
      <c r="C14" s="285">
        <v>-14</v>
      </c>
      <c r="D14" s="285">
        <v>-14</v>
      </c>
      <c r="E14" s="285">
        <v>-16</v>
      </c>
      <c r="F14" s="285">
        <v>-17.375</v>
      </c>
      <c r="G14" s="285">
        <v>-22.7083333333333</v>
      </c>
      <c r="H14" s="285">
        <v>-26.7083333333333</v>
      </c>
      <c r="I14" s="285">
        <v>-31</v>
      </c>
      <c r="J14" s="285">
        <v>-26.5</v>
      </c>
      <c r="K14" s="285">
        <v>-26.0416666666667</v>
      </c>
      <c r="L14" s="285">
        <v>-15.5416666666667</v>
      </c>
      <c r="M14" s="286">
        <v>-15.0416666666667</v>
      </c>
      <c r="N14" s="278"/>
      <c r="O14" s="283">
        <v>9</v>
      </c>
      <c r="P14" s="284">
        <v>89</v>
      </c>
      <c r="Q14" s="285">
        <v>86</v>
      </c>
      <c r="R14" s="285">
        <v>83.25</v>
      </c>
      <c r="S14" s="285">
        <v>82.4583333333333</v>
      </c>
      <c r="T14" s="285">
        <v>83</v>
      </c>
      <c r="U14" s="285">
        <v>78.2083333333333</v>
      </c>
      <c r="V14" s="285">
        <v>73.625</v>
      </c>
      <c r="W14" s="285">
        <v>68.0833333333333</v>
      </c>
      <c r="X14" s="285">
        <v>71.9166666666667</v>
      </c>
      <c r="Y14" s="285">
        <v>71.375</v>
      </c>
      <c r="Z14" s="285">
        <v>84.125</v>
      </c>
      <c r="AA14" s="286">
        <v>85</v>
      </c>
      <c r="AB14" s="283">
        <v>9</v>
      </c>
      <c r="AC14" s="284">
        <v>-27.625</v>
      </c>
      <c r="AD14" s="285">
        <v>-28.375</v>
      </c>
      <c r="AE14" s="285">
        <v>-29</v>
      </c>
      <c r="AF14" s="285">
        <v>-21.9583333333333</v>
      </c>
      <c r="AG14" s="285">
        <v>-31</v>
      </c>
      <c r="AH14" s="285">
        <v>-36.875</v>
      </c>
      <c r="AI14" s="285">
        <v>-42.1666666666667</v>
      </c>
      <c r="AJ14" s="285">
        <v>-53</v>
      </c>
      <c r="AK14" s="285">
        <v>-46.4166666666667</v>
      </c>
      <c r="AL14" s="285">
        <v>-45</v>
      </c>
      <c r="AM14" s="285">
        <v>-29.8333333333333</v>
      </c>
      <c r="AN14" s="286">
        <v>-30.75</v>
      </c>
      <c r="AO14" s="278"/>
      <c r="AP14" s="283">
        <v>9</v>
      </c>
      <c r="AQ14" s="284">
        <v>110.541666666667</v>
      </c>
      <c r="AR14" s="285">
        <v>109</v>
      </c>
      <c r="AS14" s="285">
        <v>106.041666666667</v>
      </c>
      <c r="AT14" s="285">
        <v>105.666666666667</v>
      </c>
      <c r="AU14" s="285">
        <v>111</v>
      </c>
      <c r="AV14" s="285">
        <v>105.25</v>
      </c>
      <c r="AW14" s="285">
        <v>102.375</v>
      </c>
      <c r="AX14" s="285">
        <v>96</v>
      </c>
      <c r="AY14" s="285">
        <v>99.7083333333333</v>
      </c>
      <c r="AZ14" s="285">
        <v>98.9583333333333</v>
      </c>
      <c r="BA14" s="285">
        <v>110.125</v>
      </c>
      <c r="BB14" s="286">
        <v>110.791666666667</v>
      </c>
      <c r="BC14" s="196"/>
      <c r="BD14" s="196"/>
      <c r="BE14" s="196"/>
      <c r="BF14" s="73"/>
      <c r="BG14" s="73"/>
      <c r="BH14" s="73"/>
      <c r="BI14" s="73"/>
      <c r="BJ14" s="73"/>
      <c r="BK14" s="73"/>
      <c r="BL14" s="73"/>
      <c r="BM14" s="73"/>
    </row>
    <row r="15" spans="1:65" ht="16.7" customHeight="1">
      <c r="A15" s="283">
        <v>10</v>
      </c>
      <c r="B15" s="284">
        <v>-13</v>
      </c>
      <c r="C15" s="285">
        <v>-14</v>
      </c>
      <c r="D15" s="285">
        <v>-14</v>
      </c>
      <c r="E15" s="285">
        <v>-16</v>
      </c>
      <c r="F15" s="285">
        <v>-17.4583333333333</v>
      </c>
      <c r="G15" s="285">
        <v>-22.5416666666667</v>
      </c>
      <c r="H15" s="285">
        <v>-27</v>
      </c>
      <c r="I15" s="285">
        <v>-31.5833333333333</v>
      </c>
      <c r="J15" s="285">
        <v>-26.3333333333333</v>
      </c>
      <c r="K15" s="285">
        <v>-26</v>
      </c>
      <c r="L15" s="285">
        <v>-14.7916666666667</v>
      </c>
      <c r="M15" s="286">
        <v>-15.75</v>
      </c>
      <c r="N15" s="278"/>
      <c r="O15" s="283">
        <v>10</v>
      </c>
      <c r="P15" s="284">
        <v>89</v>
      </c>
      <c r="Q15" s="285">
        <v>86</v>
      </c>
      <c r="R15" s="285">
        <v>83</v>
      </c>
      <c r="S15" s="285">
        <v>82.375</v>
      </c>
      <c r="T15" s="285">
        <v>82.875</v>
      </c>
      <c r="U15" s="285">
        <v>78.125</v>
      </c>
      <c r="V15" s="285">
        <v>73.2916666666667</v>
      </c>
      <c r="W15" s="285">
        <v>68</v>
      </c>
      <c r="X15" s="285">
        <v>71.8333333333333</v>
      </c>
      <c r="Y15" s="285">
        <v>71.4583333333333</v>
      </c>
      <c r="Z15" s="285">
        <v>85</v>
      </c>
      <c r="AA15" s="286">
        <v>84.5</v>
      </c>
      <c r="AB15" s="283">
        <v>10</v>
      </c>
      <c r="AC15" s="284">
        <v>-27</v>
      </c>
      <c r="AD15" s="285">
        <v>-28</v>
      </c>
      <c r="AE15" s="285">
        <v>-29</v>
      </c>
      <c r="AF15" s="285">
        <v>-23.0416666666667</v>
      </c>
      <c r="AG15" s="285">
        <v>-30.8333333333333</v>
      </c>
      <c r="AH15" s="285">
        <v>-37.2916666666667</v>
      </c>
      <c r="AI15" s="285">
        <v>-43.2916666666667</v>
      </c>
      <c r="AJ15" s="285">
        <v>-54.2083333333333</v>
      </c>
      <c r="AK15" s="285">
        <v>-46.9583333333333</v>
      </c>
      <c r="AL15" s="285">
        <v>-45</v>
      </c>
      <c r="AM15" s="285">
        <v>-29.5416666666667</v>
      </c>
      <c r="AN15" s="286">
        <v>-31</v>
      </c>
      <c r="AO15" s="278"/>
      <c r="AP15" s="283">
        <v>10</v>
      </c>
      <c r="AQ15" s="284">
        <v>111</v>
      </c>
      <c r="AR15" s="285">
        <v>109</v>
      </c>
      <c r="AS15" s="285">
        <v>104.958333333333</v>
      </c>
      <c r="AT15" s="285">
        <v>105.75</v>
      </c>
      <c r="AU15" s="285">
        <v>111.125</v>
      </c>
      <c r="AV15" s="285">
        <v>104.875</v>
      </c>
      <c r="AW15" s="285">
        <v>102.25</v>
      </c>
      <c r="AX15" s="285">
        <v>95.625</v>
      </c>
      <c r="AY15" s="285">
        <v>99.7916666666667</v>
      </c>
      <c r="AZ15" s="285">
        <v>98.8333333333333</v>
      </c>
      <c r="BA15" s="285">
        <v>111.375</v>
      </c>
      <c r="BB15" s="286">
        <v>110.166666666667</v>
      </c>
      <c r="BC15" s="196"/>
      <c r="BD15" s="196"/>
      <c r="BE15" s="196"/>
      <c r="BF15" s="73"/>
      <c r="BG15" s="73"/>
      <c r="BH15" s="73"/>
      <c r="BI15" s="73"/>
      <c r="BJ15" s="73"/>
      <c r="BK15" s="73"/>
      <c r="BL15" s="73"/>
      <c r="BM15" s="73"/>
    </row>
    <row r="16" spans="1:65" ht="16.7" customHeight="1">
      <c r="A16" s="283">
        <v>11</v>
      </c>
      <c r="B16" s="284">
        <v>-13</v>
      </c>
      <c r="C16" s="285">
        <v>-14</v>
      </c>
      <c r="D16" s="285">
        <v>-14</v>
      </c>
      <c r="E16" s="285">
        <v>-16</v>
      </c>
      <c r="F16" s="285">
        <v>-16.9583333333333</v>
      </c>
      <c r="G16" s="285">
        <v>-20.2083333333333</v>
      </c>
      <c r="H16" s="285">
        <v>-27</v>
      </c>
      <c r="I16" s="285">
        <v>-23.375</v>
      </c>
      <c r="J16" s="285">
        <v>-26.5833333333333</v>
      </c>
      <c r="K16" s="285">
        <v>-26.0416666666667</v>
      </c>
      <c r="L16" s="285">
        <v>-15.5</v>
      </c>
      <c r="M16" s="286">
        <v>-15.0416666666667</v>
      </c>
      <c r="N16" s="278"/>
      <c r="O16" s="283">
        <v>11</v>
      </c>
      <c r="P16" s="284">
        <v>89</v>
      </c>
      <c r="Q16" s="285">
        <v>86</v>
      </c>
      <c r="R16" s="285">
        <v>82.8333333333333</v>
      </c>
      <c r="S16" s="285">
        <v>82</v>
      </c>
      <c r="T16" s="285">
        <v>82.9583333333333</v>
      </c>
      <c r="U16" s="285">
        <v>78.875</v>
      </c>
      <c r="V16" s="285">
        <v>72.8333333333333</v>
      </c>
      <c r="W16" s="285">
        <v>70.2083333333333</v>
      </c>
      <c r="X16" s="285">
        <v>71.375</v>
      </c>
      <c r="Y16" s="285">
        <v>71.2083333333333</v>
      </c>
      <c r="Z16" s="285">
        <v>84.0833333333333</v>
      </c>
      <c r="AA16" s="286">
        <v>84.2083333333333</v>
      </c>
      <c r="AB16" s="283">
        <v>11</v>
      </c>
      <c r="AC16" s="284">
        <v>-27.1666666666667</v>
      </c>
      <c r="AD16" s="285">
        <v>-28</v>
      </c>
      <c r="AE16" s="285">
        <v>-29</v>
      </c>
      <c r="AF16" s="285">
        <v>-31.7083333333333</v>
      </c>
      <c r="AG16" s="285">
        <v>-30.2083333333333</v>
      </c>
      <c r="AH16" s="285">
        <v>-33.7916666666667</v>
      </c>
      <c r="AI16" s="285">
        <v>-44.125</v>
      </c>
      <c r="AJ16" s="285">
        <v>-46.25</v>
      </c>
      <c r="AK16" s="285">
        <v>-47</v>
      </c>
      <c r="AL16" s="285">
        <v>-45</v>
      </c>
      <c r="AM16" s="285">
        <v>-30</v>
      </c>
      <c r="AN16" s="286">
        <v>-30.7083333333333</v>
      </c>
      <c r="AO16" s="278"/>
      <c r="AP16" s="283">
        <v>11</v>
      </c>
      <c r="AQ16" s="284">
        <v>110.041666666667</v>
      </c>
      <c r="AR16" s="285">
        <v>109.708333333333</v>
      </c>
      <c r="AS16" s="285">
        <v>105</v>
      </c>
      <c r="AT16" s="285">
        <v>106.25</v>
      </c>
      <c r="AU16" s="285">
        <v>111.75</v>
      </c>
      <c r="AV16" s="285">
        <v>106.958333333333</v>
      </c>
      <c r="AW16" s="285">
        <v>101.416666666667</v>
      </c>
      <c r="AX16" s="285">
        <v>98.7083333333333</v>
      </c>
      <c r="AY16" s="285">
        <v>99.5833333333333</v>
      </c>
      <c r="AZ16" s="285">
        <v>98.75</v>
      </c>
      <c r="BA16" s="285">
        <v>110.916666666667</v>
      </c>
      <c r="BB16" s="286">
        <v>111.375</v>
      </c>
      <c r="BC16" s="196"/>
      <c r="BD16" s="196"/>
      <c r="BE16" s="196"/>
      <c r="BF16" s="73"/>
      <c r="BG16" s="73"/>
      <c r="BH16" s="73"/>
      <c r="BI16" s="73"/>
      <c r="BJ16" s="73"/>
      <c r="BK16" s="73"/>
      <c r="BL16" s="73"/>
      <c r="BM16" s="73"/>
    </row>
    <row r="17" spans="1:65" ht="16.7" customHeight="1">
      <c r="A17" s="283">
        <v>12</v>
      </c>
      <c r="B17" s="284">
        <v>-13</v>
      </c>
      <c r="C17" s="285">
        <v>-14</v>
      </c>
      <c r="D17" s="285">
        <v>-13.875</v>
      </c>
      <c r="E17" s="285">
        <v>-13.875</v>
      </c>
      <c r="F17" s="285">
        <v>-17</v>
      </c>
      <c r="G17" s="285">
        <v>-21.8333333333333</v>
      </c>
      <c r="H17" s="285">
        <v>-27.625</v>
      </c>
      <c r="I17" s="285">
        <v>-21.2916666666667</v>
      </c>
      <c r="J17" s="285">
        <v>-26.8333333333333</v>
      </c>
      <c r="K17" s="285">
        <v>-27</v>
      </c>
      <c r="L17" s="285">
        <v>-16</v>
      </c>
      <c r="M17" s="286">
        <v>-13.7916666666667</v>
      </c>
      <c r="N17" s="278"/>
      <c r="O17" s="283">
        <v>12</v>
      </c>
      <c r="P17" s="284">
        <v>88.5416666666667</v>
      </c>
      <c r="Q17" s="285">
        <v>85.5</v>
      </c>
      <c r="R17" s="285">
        <v>83.0833333333333</v>
      </c>
      <c r="S17" s="285">
        <v>82.4583333333333</v>
      </c>
      <c r="T17" s="285">
        <v>83</v>
      </c>
      <c r="U17" s="285">
        <v>78.0416666666667</v>
      </c>
      <c r="V17" s="285">
        <v>72.2916666666667</v>
      </c>
      <c r="W17" s="285">
        <v>73.0416666666667</v>
      </c>
      <c r="X17" s="285">
        <v>71.1666666666667</v>
      </c>
      <c r="Y17" s="285">
        <v>71.1666666666667</v>
      </c>
      <c r="Z17" s="285">
        <v>84</v>
      </c>
      <c r="AA17" s="286">
        <v>85.3333333333333</v>
      </c>
      <c r="AB17" s="283">
        <v>12</v>
      </c>
      <c r="AC17" s="284">
        <v>-27.75</v>
      </c>
      <c r="AD17" s="285">
        <v>-28</v>
      </c>
      <c r="AE17" s="285">
        <v>-29.0416666666667</v>
      </c>
      <c r="AF17" s="285">
        <v>-29.625</v>
      </c>
      <c r="AG17" s="285">
        <v>-30.8333333333333</v>
      </c>
      <c r="AH17" s="285">
        <v>-34.9583333333333</v>
      </c>
      <c r="AI17" s="285">
        <v>-45.125</v>
      </c>
      <c r="AJ17" s="285">
        <v>-36.375</v>
      </c>
      <c r="AK17" s="285">
        <v>-47.625</v>
      </c>
      <c r="AL17" s="285">
        <v>-45</v>
      </c>
      <c r="AM17" s="285">
        <v>-30.5</v>
      </c>
      <c r="AN17" s="286">
        <v>-29.4166666666667</v>
      </c>
      <c r="AO17" s="278"/>
      <c r="AP17" s="283">
        <v>12</v>
      </c>
      <c r="AQ17" s="284">
        <v>107.666666666667</v>
      </c>
      <c r="AR17" s="285">
        <v>109</v>
      </c>
      <c r="AS17" s="285">
        <v>106.958333333333</v>
      </c>
      <c r="AT17" s="285">
        <v>107.958333333333</v>
      </c>
      <c r="AU17" s="285">
        <v>111.291666666667</v>
      </c>
      <c r="AV17" s="285">
        <v>106.583333333333</v>
      </c>
      <c r="AW17" s="285">
        <v>101.208333333333</v>
      </c>
      <c r="AX17" s="285">
        <v>103.333333333333</v>
      </c>
      <c r="AY17" s="285">
        <v>99.2083333333333</v>
      </c>
      <c r="AZ17" s="285">
        <v>98</v>
      </c>
      <c r="BA17" s="285">
        <v>110</v>
      </c>
      <c r="BB17" s="286">
        <v>113.375</v>
      </c>
      <c r="BC17" s="196"/>
      <c r="BD17" s="196"/>
      <c r="BE17" s="196"/>
      <c r="BF17" s="73"/>
      <c r="BG17" s="73"/>
      <c r="BH17" s="73"/>
      <c r="BI17" s="73"/>
      <c r="BJ17" s="73"/>
      <c r="BK17" s="73"/>
      <c r="BL17" s="73"/>
      <c r="BM17" s="73"/>
    </row>
    <row r="18" spans="1:65" ht="16.7" customHeight="1">
      <c r="A18" s="283">
        <v>13</v>
      </c>
      <c r="B18" s="284">
        <v>-13</v>
      </c>
      <c r="C18" s="285">
        <v>-14</v>
      </c>
      <c r="D18" s="285">
        <v>-13.5</v>
      </c>
      <c r="E18" s="285">
        <v>-10.5833333333333</v>
      </c>
      <c r="F18" s="285">
        <v>-16.4166666666667</v>
      </c>
      <c r="G18" s="285">
        <v>-21.5416666666667</v>
      </c>
      <c r="H18" s="285">
        <v>-28</v>
      </c>
      <c r="I18" s="285">
        <v>-20.7916666666667</v>
      </c>
      <c r="J18" s="285">
        <v>-27</v>
      </c>
      <c r="K18" s="285">
        <v>-27</v>
      </c>
      <c r="L18" s="285">
        <v>-15.7916666666667</v>
      </c>
      <c r="M18" s="286">
        <v>-14.125</v>
      </c>
      <c r="N18" s="278"/>
      <c r="O18" s="283">
        <v>13</v>
      </c>
      <c r="P18" s="284">
        <v>88.1666666666667</v>
      </c>
      <c r="Q18" s="285">
        <v>85</v>
      </c>
      <c r="R18" s="285">
        <v>83.25</v>
      </c>
      <c r="S18" s="285">
        <v>85.9583333333333</v>
      </c>
      <c r="T18" s="285">
        <v>83.1666666666667</v>
      </c>
      <c r="U18" s="285">
        <v>78.0416666666667</v>
      </c>
      <c r="V18" s="285">
        <v>71.75</v>
      </c>
      <c r="W18" s="285">
        <v>74</v>
      </c>
      <c r="X18" s="285">
        <v>71</v>
      </c>
      <c r="Y18" s="285">
        <v>71</v>
      </c>
      <c r="Z18" s="285">
        <v>84</v>
      </c>
      <c r="AA18" s="286">
        <v>86</v>
      </c>
      <c r="AB18" s="283">
        <v>13</v>
      </c>
      <c r="AC18" s="284">
        <v>-27.9166666666667</v>
      </c>
      <c r="AD18" s="285">
        <v>-28</v>
      </c>
      <c r="AE18" s="285">
        <v>-29.1666666666667</v>
      </c>
      <c r="AF18" s="285">
        <v>-26.1666666666667</v>
      </c>
      <c r="AG18" s="285">
        <v>-29.9166666666667</v>
      </c>
      <c r="AH18" s="285">
        <v>-34.5416666666667</v>
      </c>
      <c r="AI18" s="285">
        <v>-46.4166666666667</v>
      </c>
      <c r="AJ18" s="285">
        <v>-35.5833333333333</v>
      </c>
      <c r="AK18" s="285">
        <v>-48</v>
      </c>
      <c r="AL18" s="285">
        <v>-45.0833333333333</v>
      </c>
      <c r="AM18" s="285">
        <v>-30</v>
      </c>
      <c r="AN18" s="286">
        <v>-29.6666666666667</v>
      </c>
      <c r="AO18" s="278"/>
      <c r="AP18" s="283">
        <v>13</v>
      </c>
      <c r="AQ18" s="284">
        <v>108.541666666667</v>
      </c>
      <c r="AR18" s="285">
        <v>109.208333333333</v>
      </c>
      <c r="AS18" s="285">
        <v>106.375</v>
      </c>
      <c r="AT18" s="285">
        <v>114.041666666667</v>
      </c>
      <c r="AU18" s="285">
        <v>111.625</v>
      </c>
      <c r="AV18" s="285">
        <v>106.541666666667</v>
      </c>
      <c r="AW18" s="285">
        <v>100.333333333333</v>
      </c>
      <c r="AX18" s="285">
        <v>104.916666666667</v>
      </c>
      <c r="AY18" s="285">
        <v>98.7916666666667</v>
      </c>
      <c r="AZ18" s="285">
        <v>98</v>
      </c>
      <c r="BA18" s="285">
        <v>110.75</v>
      </c>
      <c r="BB18" s="286">
        <v>113.625</v>
      </c>
      <c r="BC18" s="196"/>
      <c r="BD18" s="196"/>
      <c r="BE18" s="196"/>
      <c r="BF18" s="73"/>
      <c r="BG18" s="73"/>
      <c r="BH18" s="73"/>
      <c r="BI18" s="73"/>
      <c r="BJ18" s="73"/>
      <c r="BK18" s="73"/>
      <c r="BL18" s="73"/>
      <c r="BM18" s="73"/>
    </row>
    <row r="19" spans="1:65" ht="16.7" customHeight="1">
      <c r="A19" s="283">
        <v>14</v>
      </c>
      <c r="B19" s="284">
        <v>-13.5</v>
      </c>
      <c r="C19" s="285">
        <v>-14</v>
      </c>
      <c r="D19" s="285">
        <v>-14</v>
      </c>
      <c r="E19" s="285">
        <v>-10.375</v>
      </c>
      <c r="F19" s="285">
        <v>-16.625</v>
      </c>
      <c r="G19" s="285">
        <v>-22.375</v>
      </c>
      <c r="H19" s="285">
        <v>-28.1666666666667</v>
      </c>
      <c r="I19" s="285">
        <v>-20.4583333333333</v>
      </c>
      <c r="J19" s="285">
        <v>-27.5416666666667</v>
      </c>
      <c r="K19" s="285">
        <v>-27</v>
      </c>
      <c r="L19" s="285">
        <v>-16</v>
      </c>
      <c r="M19" s="286">
        <v>-15</v>
      </c>
      <c r="N19" s="278"/>
      <c r="O19" s="283">
        <v>14</v>
      </c>
      <c r="P19" s="284">
        <v>88</v>
      </c>
      <c r="Q19" s="285">
        <v>85</v>
      </c>
      <c r="R19" s="285">
        <v>82.9583333333333</v>
      </c>
      <c r="S19" s="285">
        <v>88.375</v>
      </c>
      <c r="T19" s="285">
        <v>83.3333333333333</v>
      </c>
      <c r="U19" s="285">
        <v>77.9583333333333</v>
      </c>
      <c r="V19" s="285">
        <v>71.2916666666667</v>
      </c>
      <c r="W19" s="285">
        <v>74.9583333333333</v>
      </c>
      <c r="X19" s="285">
        <v>70.9583333333333</v>
      </c>
      <c r="Y19" s="285">
        <v>71</v>
      </c>
      <c r="Z19" s="285">
        <v>83.9583333333333</v>
      </c>
      <c r="AA19" s="286">
        <v>85.4583333333333</v>
      </c>
      <c r="AB19" s="283">
        <v>14</v>
      </c>
      <c r="AC19" s="284">
        <v>-28</v>
      </c>
      <c r="AD19" s="285">
        <v>-28</v>
      </c>
      <c r="AE19" s="285">
        <v>-29.7083333333333</v>
      </c>
      <c r="AF19" s="285">
        <v>-24.875</v>
      </c>
      <c r="AG19" s="285">
        <v>-30.1666666666667</v>
      </c>
      <c r="AH19" s="285">
        <v>-35.75</v>
      </c>
      <c r="AI19" s="285">
        <v>-47.5</v>
      </c>
      <c r="AJ19" s="285">
        <v>-35</v>
      </c>
      <c r="AK19" s="285">
        <v>-48.5416666666667</v>
      </c>
      <c r="AL19" s="285">
        <v>-45.6666666666667</v>
      </c>
      <c r="AM19" s="285">
        <v>-30.9166666666667</v>
      </c>
      <c r="AN19" s="286">
        <v>-30</v>
      </c>
      <c r="AO19" s="278"/>
      <c r="AP19" s="283">
        <v>14</v>
      </c>
      <c r="AQ19" s="284">
        <v>110</v>
      </c>
      <c r="AR19" s="285">
        <v>109</v>
      </c>
      <c r="AS19" s="285">
        <v>105.958333333333</v>
      </c>
      <c r="AT19" s="285">
        <v>117.166666666667</v>
      </c>
      <c r="AU19" s="285">
        <v>111.708333333333</v>
      </c>
      <c r="AV19" s="285">
        <v>106.5</v>
      </c>
      <c r="AW19" s="285">
        <v>99.7083333333333</v>
      </c>
      <c r="AX19" s="285">
        <v>105.958333333333</v>
      </c>
      <c r="AY19" s="285">
        <v>98.5416666666667</v>
      </c>
      <c r="AZ19" s="285">
        <v>98</v>
      </c>
      <c r="BA19" s="285">
        <v>110.125</v>
      </c>
      <c r="BB19" s="286">
        <v>111.5</v>
      </c>
      <c r="BC19" s="196"/>
      <c r="BD19" s="196"/>
      <c r="BE19" s="196"/>
      <c r="BF19" s="73"/>
      <c r="BG19" s="73"/>
      <c r="BH19" s="73"/>
      <c r="BI19" s="73"/>
      <c r="BJ19" s="73"/>
      <c r="BK19" s="73"/>
      <c r="BL19" s="73"/>
      <c r="BM19" s="73"/>
    </row>
    <row r="20" spans="1:65" ht="16.7" customHeight="1">
      <c r="A20" s="283">
        <v>15</v>
      </c>
      <c r="B20" s="284">
        <v>-13.25</v>
      </c>
      <c r="C20" s="285">
        <v>-14</v>
      </c>
      <c r="D20" s="285">
        <v>-14</v>
      </c>
      <c r="E20" s="285">
        <v>-9.875</v>
      </c>
      <c r="F20" s="285">
        <v>-17.5833333333333</v>
      </c>
      <c r="G20" s="285">
        <v>-22.375</v>
      </c>
      <c r="H20" s="285">
        <v>-28.9583333333333</v>
      </c>
      <c r="I20" s="285">
        <v>-21.5833333333333</v>
      </c>
      <c r="J20" s="285">
        <v>-27.4583333333333</v>
      </c>
      <c r="K20" s="285">
        <v>-26.875</v>
      </c>
      <c r="L20" s="285">
        <v>-16</v>
      </c>
      <c r="M20" s="286">
        <v>-15</v>
      </c>
      <c r="N20" s="278"/>
      <c r="O20" s="283">
        <v>15</v>
      </c>
      <c r="P20" s="284">
        <v>88</v>
      </c>
      <c r="Q20" s="285">
        <v>85</v>
      </c>
      <c r="R20" s="285">
        <v>82.9166666666667</v>
      </c>
      <c r="S20" s="285">
        <v>89.2083333333333</v>
      </c>
      <c r="T20" s="285">
        <v>82.375</v>
      </c>
      <c r="U20" s="285">
        <v>77.7083333333333</v>
      </c>
      <c r="V20" s="285">
        <v>71</v>
      </c>
      <c r="W20" s="285">
        <v>75</v>
      </c>
      <c r="X20" s="285">
        <v>70.6666666666667</v>
      </c>
      <c r="Y20" s="285">
        <v>71</v>
      </c>
      <c r="Z20" s="285">
        <v>83.3333333333333</v>
      </c>
      <c r="AA20" s="286">
        <v>85</v>
      </c>
      <c r="AB20" s="283">
        <v>15</v>
      </c>
      <c r="AC20" s="284">
        <v>-28</v>
      </c>
      <c r="AD20" s="285">
        <v>-28</v>
      </c>
      <c r="AE20" s="285">
        <v>-29.6666666666667</v>
      </c>
      <c r="AF20" s="285">
        <v>-24.375</v>
      </c>
      <c r="AG20" s="285">
        <v>-31</v>
      </c>
      <c r="AH20" s="285">
        <v>-36.0416666666667</v>
      </c>
      <c r="AI20" s="285">
        <v>-48.6666666666667</v>
      </c>
      <c r="AJ20" s="285">
        <v>-35.6666666666667</v>
      </c>
      <c r="AK20" s="285">
        <v>-49</v>
      </c>
      <c r="AL20" s="285">
        <v>-46</v>
      </c>
      <c r="AM20" s="285">
        <v>-31</v>
      </c>
      <c r="AN20" s="286">
        <v>-30.4583333333333</v>
      </c>
      <c r="AO20" s="278"/>
      <c r="AP20" s="283">
        <v>15</v>
      </c>
      <c r="AQ20" s="284">
        <v>109.583333333333</v>
      </c>
      <c r="AR20" s="285">
        <v>109</v>
      </c>
      <c r="AS20" s="285">
        <v>105.5</v>
      </c>
      <c r="AT20" s="285">
        <v>117.833333333333</v>
      </c>
      <c r="AU20" s="285">
        <v>111.166666666667</v>
      </c>
      <c r="AV20" s="285">
        <v>106.291666666667</v>
      </c>
      <c r="AW20" s="285">
        <v>99.3333333333333</v>
      </c>
      <c r="AX20" s="285">
        <v>106</v>
      </c>
      <c r="AY20" s="285">
        <v>98.375</v>
      </c>
      <c r="AZ20" s="285">
        <v>98</v>
      </c>
      <c r="BA20" s="285">
        <v>110</v>
      </c>
      <c r="BB20" s="286">
        <v>111</v>
      </c>
      <c r="BC20" s="196"/>
      <c r="BD20" s="196"/>
      <c r="BE20" s="196"/>
      <c r="BF20" s="73"/>
      <c r="BG20" s="73"/>
      <c r="BH20" s="73"/>
      <c r="BI20" s="73"/>
      <c r="BJ20" s="73"/>
      <c r="BK20" s="73"/>
      <c r="BL20" s="73"/>
      <c r="BM20" s="73"/>
    </row>
    <row r="21" spans="1:65" ht="16.7" customHeight="1">
      <c r="A21" s="283">
        <v>16</v>
      </c>
      <c r="B21" s="284">
        <v>-13.4166666666667</v>
      </c>
      <c r="C21" s="285">
        <v>-14</v>
      </c>
      <c r="D21" s="285">
        <v>-14.4583333333333</v>
      </c>
      <c r="E21" s="285">
        <v>-9.0833333333333304</v>
      </c>
      <c r="F21" s="285">
        <v>-18.2916666666667</v>
      </c>
      <c r="G21" s="285">
        <v>-22.6666666666667</v>
      </c>
      <c r="H21" s="285">
        <v>-29.25</v>
      </c>
      <c r="I21" s="285">
        <v>-22.875</v>
      </c>
      <c r="J21" s="285">
        <v>-27</v>
      </c>
      <c r="K21" s="285">
        <v>-26</v>
      </c>
      <c r="L21" s="285">
        <v>-15.0833333333333</v>
      </c>
      <c r="M21" s="286">
        <v>-15.0833333333333</v>
      </c>
      <c r="N21" s="278"/>
      <c r="O21" s="283">
        <v>16</v>
      </c>
      <c r="P21" s="284">
        <v>88</v>
      </c>
      <c r="Q21" s="285">
        <v>84.9583333333333</v>
      </c>
      <c r="R21" s="285">
        <v>82.75</v>
      </c>
      <c r="S21" s="285">
        <v>90.4583333333333</v>
      </c>
      <c r="T21" s="285">
        <v>81.75</v>
      </c>
      <c r="U21" s="285">
        <v>77.5416666666667</v>
      </c>
      <c r="V21" s="285">
        <v>70.3333333333333</v>
      </c>
      <c r="W21" s="285">
        <v>74.3333333333333</v>
      </c>
      <c r="X21" s="285">
        <v>70.5416666666667</v>
      </c>
      <c r="Y21" s="285">
        <v>71.4166666666667</v>
      </c>
      <c r="Z21" s="285">
        <v>84</v>
      </c>
      <c r="AA21" s="286">
        <v>85</v>
      </c>
      <c r="AB21" s="283">
        <v>16</v>
      </c>
      <c r="AC21" s="284">
        <v>-28</v>
      </c>
      <c r="AD21" s="285">
        <v>-28.2083333333333</v>
      </c>
      <c r="AE21" s="285">
        <v>-30</v>
      </c>
      <c r="AF21" s="285">
        <v>-23.0416666666667</v>
      </c>
      <c r="AG21" s="285">
        <v>-31.5416666666667</v>
      </c>
      <c r="AH21" s="285">
        <v>-36.6666666666667</v>
      </c>
      <c r="AI21" s="285">
        <v>-50.0416666666667</v>
      </c>
      <c r="AJ21" s="285">
        <v>-37.0416666666667</v>
      </c>
      <c r="AK21" s="285">
        <v>-49</v>
      </c>
      <c r="AL21" s="285">
        <v>-46</v>
      </c>
      <c r="AM21" s="285">
        <v>-30.0416666666667</v>
      </c>
      <c r="AN21" s="286">
        <v>-30.9166666666667</v>
      </c>
      <c r="AO21" s="278"/>
      <c r="AP21" s="283">
        <v>16</v>
      </c>
      <c r="AQ21" s="284">
        <v>109.083333333333</v>
      </c>
      <c r="AR21" s="285">
        <v>108.791666666667</v>
      </c>
      <c r="AS21" s="285">
        <v>105.791666666667</v>
      </c>
      <c r="AT21" s="285">
        <v>121</v>
      </c>
      <c r="AU21" s="285">
        <v>110.291666666667</v>
      </c>
      <c r="AV21" s="285">
        <v>105.708333333333</v>
      </c>
      <c r="AW21" s="285">
        <v>98.9583333333333</v>
      </c>
      <c r="AX21" s="285">
        <v>105.375</v>
      </c>
      <c r="AY21" s="285">
        <v>98</v>
      </c>
      <c r="AZ21" s="285">
        <v>98.0833333333333</v>
      </c>
      <c r="BA21" s="285">
        <v>111.333333333333</v>
      </c>
      <c r="BB21" s="286">
        <v>111.416666666667</v>
      </c>
      <c r="BC21" s="196"/>
      <c r="BD21" s="196"/>
      <c r="BE21" s="196"/>
      <c r="BF21" s="73"/>
      <c r="BG21" s="73"/>
      <c r="BH21" s="73"/>
      <c r="BI21" s="73"/>
      <c r="BJ21" s="73"/>
      <c r="BK21" s="73"/>
      <c r="BL21" s="73"/>
      <c r="BM21" s="73"/>
    </row>
    <row r="22" spans="1:65" ht="16.7" customHeight="1">
      <c r="A22" s="283">
        <v>17</v>
      </c>
      <c r="B22" s="284">
        <v>-14</v>
      </c>
      <c r="C22" s="285">
        <v>-14</v>
      </c>
      <c r="D22" s="285">
        <v>-14.9583333333333</v>
      </c>
      <c r="E22" s="285">
        <v>-9</v>
      </c>
      <c r="F22" s="285">
        <v>-18.75</v>
      </c>
      <c r="G22" s="285">
        <v>-21.2916666666667</v>
      </c>
      <c r="H22" s="285">
        <v>-30.2083333333333</v>
      </c>
      <c r="I22" s="285">
        <v>-23.0833333333333</v>
      </c>
      <c r="J22" s="285">
        <v>-27</v>
      </c>
      <c r="K22" s="285">
        <v>-26</v>
      </c>
      <c r="L22" s="285">
        <v>-15.7083333333333</v>
      </c>
      <c r="M22" s="286">
        <v>-15</v>
      </c>
      <c r="N22" s="278"/>
      <c r="O22" s="283">
        <v>17</v>
      </c>
      <c r="P22" s="284">
        <v>87.9166666666667</v>
      </c>
      <c r="Q22" s="285">
        <v>84.875</v>
      </c>
      <c r="R22" s="285">
        <v>82.7083333333333</v>
      </c>
      <c r="S22" s="285">
        <v>91.875</v>
      </c>
      <c r="T22" s="285">
        <v>81</v>
      </c>
      <c r="U22" s="285">
        <v>77.9166666666667</v>
      </c>
      <c r="V22" s="285">
        <v>69.4166666666667</v>
      </c>
      <c r="W22" s="285">
        <v>74</v>
      </c>
      <c r="X22" s="285">
        <v>70.1666666666667</v>
      </c>
      <c r="Y22" s="285">
        <v>71.4166666666667</v>
      </c>
      <c r="Z22" s="285">
        <v>84</v>
      </c>
      <c r="AA22" s="286">
        <v>85.1666666666667</v>
      </c>
      <c r="AB22" s="283">
        <v>17</v>
      </c>
      <c r="AC22" s="284">
        <v>-28</v>
      </c>
      <c r="AD22" s="285">
        <v>-28.875</v>
      </c>
      <c r="AE22" s="285">
        <v>-30</v>
      </c>
      <c r="AF22" s="285">
        <v>-21.125</v>
      </c>
      <c r="AG22" s="285">
        <v>-32</v>
      </c>
      <c r="AH22" s="285">
        <v>-35.4166666666667</v>
      </c>
      <c r="AI22" s="285">
        <v>-51.4166666666667</v>
      </c>
      <c r="AJ22" s="285">
        <v>-38</v>
      </c>
      <c r="AK22" s="285">
        <v>-49.4166666666667</v>
      </c>
      <c r="AL22" s="285">
        <v>-46</v>
      </c>
      <c r="AM22" s="285">
        <v>-30.0833333333333</v>
      </c>
      <c r="AN22" s="286">
        <v>-30</v>
      </c>
      <c r="AO22" s="278"/>
      <c r="AP22" s="283">
        <v>17</v>
      </c>
      <c r="AQ22" s="284">
        <v>108.916666666667</v>
      </c>
      <c r="AR22" s="285">
        <v>108.458333333333</v>
      </c>
      <c r="AS22" s="285">
        <v>105.291666666667</v>
      </c>
      <c r="AT22" s="285">
        <v>122.416666666667</v>
      </c>
      <c r="AU22" s="285">
        <v>109.583333333333</v>
      </c>
      <c r="AV22" s="285">
        <v>106.5</v>
      </c>
      <c r="AW22" s="285">
        <v>98.2916666666667</v>
      </c>
      <c r="AX22" s="285">
        <v>104.791666666667</v>
      </c>
      <c r="AY22" s="285">
        <v>98</v>
      </c>
      <c r="AZ22" s="285">
        <v>97.7916666666667</v>
      </c>
      <c r="BA22" s="285">
        <v>111.083333333333</v>
      </c>
      <c r="BB22" s="286">
        <v>112.75</v>
      </c>
      <c r="BC22" s="196"/>
      <c r="BD22" s="196"/>
      <c r="BE22" s="196"/>
      <c r="BF22" s="73"/>
      <c r="BG22" s="73"/>
      <c r="BH22" s="73"/>
      <c r="BI22" s="73"/>
      <c r="BJ22" s="73"/>
      <c r="BK22" s="73"/>
      <c r="BL22" s="73"/>
      <c r="BM22" s="73"/>
    </row>
    <row r="23" spans="1:65" ht="16.7" customHeight="1">
      <c r="A23" s="283">
        <v>18</v>
      </c>
      <c r="B23" s="284">
        <v>-13.7083333333333</v>
      </c>
      <c r="C23" s="285">
        <v>-13.9583333333333</v>
      </c>
      <c r="D23" s="285">
        <v>-15</v>
      </c>
      <c r="E23" s="285">
        <v>-9.9166666666666607</v>
      </c>
      <c r="F23" s="285">
        <v>-18.4583333333333</v>
      </c>
      <c r="G23" s="285">
        <v>-21.4166666666667</v>
      </c>
      <c r="H23" s="285">
        <v>-29.8333333333333</v>
      </c>
      <c r="I23" s="285">
        <v>-23</v>
      </c>
      <c r="J23" s="285">
        <v>-27</v>
      </c>
      <c r="K23" s="285">
        <v>-23.0833333333333</v>
      </c>
      <c r="L23" s="285">
        <v>-16</v>
      </c>
      <c r="M23" s="286">
        <v>-15</v>
      </c>
      <c r="N23" s="278"/>
      <c r="O23" s="283">
        <v>18</v>
      </c>
      <c r="P23" s="284">
        <v>87.7083333333333</v>
      </c>
      <c r="Q23" s="285">
        <v>85</v>
      </c>
      <c r="R23" s="285">
        <v>82.625</v>
      </c>
      <c r="S23" s="285">
        <v>91.3333333333333</v>
      </c>
      <c r="T23" s="285">
        <v>81.0416666666667</v>
      </c>
      <c r="U23" s="285">
        <v>78</v>
      </c>
      <c r="V23" s="285">
        <v>69.4166666666667</v>
      </c>
      <c r="W23" s="285">
        <v>73.9166666666667</v>
      </c>
      <c r="X23" s="285">
        <v>70</v>
      </c>
      <c r="Y23" s="285">
        <v>72.4166666666667</v>
      </c>
      <c r="Z23" s="285">
        <v>83.75</v>
      </c>
      <c r="AA23" s="286">
        <v>85.375</v>
      </c>
      <c r="AB23" s="283">
        <v>18</v>
      </c>
      <c r="AC23" s="284">
        <v>-28</v>
      </c>
      <c r="AD23" s="285">
        <v>-28.25</v>
      </c>
      <c r="AE23" s="285">
        <v>-30</v>
      </c>
      <c r="AF23" s="285">
        <v>-22.875</v>
      </c>
      <c r="AG23" s="285">
        <v>-31.9166666666667</v>
      </c>
      <c r="AH23" s="285">
        <v>-35.5</v>
      </c>
      <c r="AI23" s="285">
        <v>-51.75</v>
      </c>
      <c r="AJ23" s="285">
        <v>-38.5833333333333</v>
      </c>
      <c r="AK23" s="285">
        <v>-50</v>
      </c>
      <c r="AL23" s="285">
        <v>-42.8333333333333</v>
      </c>
      <c r="AM23" s="285">
        <v>-31</v>
      </c>
      <c r="AN23" s="286">
        <v>-30</v>
      </c>
      <c r="AO23" s="278"/>
      <c r="AP23" s="283">
        <v>18</v>
      </c>
      <c r="AQ23" s="284">
        <v>107.208333333333</v>
      </c>
      <c r="AR23" s="285">
        <v>109</v>
      </c>
      <c r="AS23" s="285">
        <v>105.583333333333</v>
      </c>
      <c r="AT23" s="285">
        <v>120.166666666667</v>
      </c>
      <c r="AU23" s="285">
        <v>109.666666666667</v>
      </c>
      <c r="AV23" s="285">
        <v>106.416666666667</v>
      </c>
      <c r="AW23" s="285">
        <v>97.625</v>
      </c>
      <c r="AX23" s="285">
        <v>104.25</v>
      </c>
      <c r="AY23" s="285">
        <v>98</v>
      </c>
      <c r="AZ23" s="285">
        <v>99.2916666666667</v>
      </c>
      <c r="BA23" s="285">
        <v>110.083333333333</v>
      </c>
      <c r="BB23" s="286">
        <v>113</v>
      </c>
      <c r="BC23" s="196"/>
      <c r="BD23" s="196"/>
      <c r="BE23" s="196"/>
      <c r="BF23" s="73"/>
      <c r="BG23" s="73"/>
      <c r="BH23" s="73"/>
      <c r="BI23" s="73"/>
      <c r="BJ23" s="73"/>
      <c r="BK23" s="73"/>
      <c r="BL23" s="73"/>
      <c r="BM23" s="73"/>
    </row>
    <row r="24" spans="1:65" ht="16.7" customHeight="1">
      <c r="A24" s="283">
        <v>19</v>
      </c>
      <c r="B24" s="284">
        <v>-13.2083333333333</v>
      </c>
      <c r="C24" s="285">
        <v>-14</v>
      </c>
      <c r="D24" s="285">
        <v>-14.2083333333333</v>
      </c>
      <c r="E24" s="285">
        <v>-10.5416666666667</v>
      </c>
      <c r="F24" s="285">
        <v>-15.9583333333333</v>
      </c>
      <c r="G24" s="285">
        <v>-22.375</v>
      </c>
      <c r="H24" s="285">
        <v>-21.5416666666667</v>
      </c>
      <c r="I24" s="285">
        <v>-23.5416666666667</v>
      </c>
      <c r="J24" s="285">
        <v>-27.0416666666667</v>
      </c>
      <c r="K24" s="285">
        <v>-22.125</v>
      </c>
      <c r="L24" s="285">
        <v>-16</v>
      </c>
      <c r="M24" s="286">
        <v>-15</v>
      </c>
      <c r="N24" s="278"/>
      <c r="O24" s="283">
        <v>19</v>
      </c>
      <c r="P24" s="284">
        <v>86.5833333333333</v>
      </c>
      <c r="Q24" s="285">
        <v>85</v>
      </c>
      <c r="R24" s="285">
        <v>82.625</v>
      </c>
      <c r="S24" s="285">
        <v>90.625</v>
      </c>
      <c r="T24" s="285">
        <v>83.125</v>
      </c>
      <c r="U24" s="285">
        <v>77.2916666666667</v>
      </c>
      <c r="V24" s="285">
        <v>72.0833333333333</v>
      </c>
      <c r="W24" s="285">
        <v>73.9583333333333</v>
      </c>
      <c r="X24" s="285">
        <v>70</v>
      </c>
      <c r="Y24" s="285">
        <v>73</v>
      </c>
      <c r="Z24" s="285">
        <v>83.7083333333333</v>
      </c>
      <c r="AA24" s="286">
        <v>85</v>
      </c>
      <c r="AB24" s="283">
        <v>19</v>
      </c>
      <c r="AC24" s="284">
        <v>-28</v>
      </c>
      <c r="AD24" s="285">
        <v>-28</v>
      </c>
      <c r="AE24" s="285">
        <v>-30</v>
      </c>
      <c r="AF24" s="285">
        <v>-23</v>
      </c>
      <c r="AG24" s="285">
        <v>-30</v>
      </c>
      <c r="AH24" s="285">
        <v>-36.4583333333333</v>
      </c>
      <c r="AI24" s="285">
        <v>-43.9583333333333</v>
      </c>
      <c r="AJ24" s="285">
        <v>-39</v>
      </c>
      <c r="AK24" s="285">
        <v>-50</v>
      </c>
      <c r="AL24" s="285">
        <v>-38.7083333333333</v>
      </c>
      <c r="AM24" s="285">
        <v>-31</v>
      </c>
      <c r="AN24" s="286">
        <v>-30</v>
      </c>
      <c r="AO24" s="278"/>
      <c r="AP24" s="283">
        <v>19</v>
      </c>
      <c r="AQ24" s="284">
        <v>103.291666666667</v>
      </c>
      <c r="AR24" s="285">
        <v>108.708333333333</v>
      </c>
      <c r="AS24" s="285">
        <v>106.083333333333</v>
      </c>
      <c r="AT24" s="285">
        <v>119.916666666667</v>
      </c>
      <c r="AU24" s="285">
        <v>111.041666666667</v>
      </c>
      <c r="AV24" s="285">
        <v>105.666666666667</v>
      </c>
      <c r="AW24" s="285">
        <v>99.75</v>
      </c>
      <c r="AX24" s="285">
        <v>103.958333333333</v>
      </c>
      <c r="AY24" s="285">
        <v>97.7083333333333</v>
      </c>
      <c r="AZ24" s="285">
        <v>100.125</v>
      </c>
      <c r="BA24" s="285">
        <v>110</v>
      </c>
      <c r="BB24" s="286">
        <v>112.25</v>
      </c>
      <c r="BC24" s="196"/>
      <c r="BD24" s="196"/>
      <c r="BE24" s="196"/>
      <c r="BF24" s="73"/>
      <c r="BG24" s="73"/>
      <c r="BH24" s="73"/>
      <c r="BI24" s="73"/>
      <c r="BJ24" s="73"/>
      <c r="BK24" s="73"/>
      <c r="BL24" s="73"/>
      <c r="BM24" s="73"/>
    </row>
    <row r="25" spans="1:65" ht="16.7" customHeight="1">
      <c r="A25" s="283">
        <v>20</v>
      </c>
      <c r="B25" s="284">
        <v>-13.875</v>
      </c>
      <c r="C25" s="285">
        <v>-14</v>
      </c>
      <c r="D25" s="285">
        <v>-14.75</v>
      </c>
      <c r="E25" s="285">
        <v>-11.5416666666667</v>
      </c>
      <c r="F25" s="285">
        <v>-17.4166666666667</v>
      </c>
      <c r="G25" s="285">
        <v>-23</v>
      </c>
      <c r="H25" s="285">
        <v>-24.3333333333333</v>
      </c>
      <c r="I25" s="285">
        <v>-23.0416666666667</v>
      </c>
      <c r="J25" s="285">
        <v>-27.9583333333333</v>
      </c>
      <c r="K25" s="285">
        <v>-23.2916666666667</v>
      </c>
      <c r="L25" s="285">
        <v>-16</v>
      </c>
      <c r="M25" s="286">
        <v>-15</v>
      </c>
      <c r="N25" s="278"/>
      <c r="O25" s="283">
        <v>20</v>
      </c>
      <c r="P25" s="284">
        <v>87.25</v>
      </c>
      <c r="Q25" s="285">
        <v>84.7083333333333</v>
      </c>
      <c r="R25" s="285">
        <v>82.5</v>
      </c>
      <c r="S25" s="285">
        <v>89.6666666666667</v>
      </c>
      <c r="T25" s="285">
        <v>83</v>
      </c>
      <c r="U25" s="285">
        <v>77</v>
      </c>
      <c r="V25" s="285">
        <v>72.2916666666667</v>
      </c>
      <c r="W25" s="285">
        <v>73.8333333333333</v>
      </c>
      <c r="X25" s="285">
        <v>70</v>
      </c>
      <c r="Y25" s="285">
        <v>73.1666666666667</v>
      </c>
      <c r="Z25" s="285">
        <v>83.375</v>
      </c>
      <c r="AA25" s="286">
        <v>85</v>
      </c>
      <c r="AB25" s="283">
        <v>20</v>
      </c>
      <c r="AC25" s="284">
        <v>-28</v>
      </c>
      <c r="AD25" s="285">
        <v>-28</v>
      </c>
      <c r="AE25" s="285">
        <v>-30.2916666666667</v>
      </c>
      <c r="AF25" s="285">
        <v>-23.125</v>
      </c>
      <c r="AG25" s="285">
        <v>-31.3333333333333</v>
      </c>
      <c r="AH25" s="285">
        <v>-37.625</v>
      </c>
      <c r="AI25" s="285">
        <v>-43.2916666666667</v>
      </c>
      <c r="AJ25" s="285">
        <v>-38.5416666666667</v>
      </c>
      <c r="AK25" s="285">
        <v>-50</v>
      </c>
      <c r="AL25" s="285">
        <v>-38.6666666666667</v>
      </c>
      <c r="AM25" s="285">
        <v>-31</v>
      </c>
      <c r="AN25" s="286">
        <v>-30</v>
      </c>
      <c r="AO25" s="278"/>
      <c r="AP25" s="283">
        <v>20</v>
      </c>
      <c r="AQ25" s="284">
        <v>106.458333333333</v>
      </c>
      <c r="AR25" s="285">
        <v>108.625</v>
      </c>
      <c r="AS25" s="285">
        <v>106.416666666667</v>
      </c>
      <c r="AT25" s="285">
        <v>119</v>
      </c>
      <c r="AU25" s="285">
        <v>110.291666666667</v>
      </c>
      <c r="AV25" s="285">
        <v>105.208333333333</v>
      </c>
      <c r="AW25" s="285">
        <v>99.75</v>
      </c>
      <c r="AX25" s="285">
        <v>103.916666666667</v>
      </c>
      <c r="AY25" s="285">
        <v>97.5833333333333</v>
      </c>
      <c r="AZ25" s="285">
        <v>100.25</v>
      </c>
      <c r="BA25" s="285">
        <v>110</v>
      </c>
      <c r="BB25" s="286">
        <v>112</v>
      </c>
      <c r="BC25" s="196"/>
      <c r="BD25" s="196"/>
      <c r="BE25" s="196"/>
      <c r="BF25" s="73"/>
      <c r="BG25" s="73"/>
      <c r="BH25" s="73"/>
      <c r="BI25" s="73"/>
      <c r="BJ25" s="73"/>
      <c r="BK25" s="73"/>
      <c r="BL25" s="73"/>
      <c r="BM25" s="73"/>
    </row>
    <row r="26" spans="1:65" ht="16.7" customHeight="1">
      <c r="A26" s="283">
        <v>21</v>
      </c>
      <c r="B26" s="284">
        <v>-14.0416666666667</v>
      </c>
      <c r="C26" s="285">
        <v>-14</v>
      </c>
      <c r="D26" s="285">
        <v>-15</v>
      </c>
      <c r="E26" s="285">
        <v>-12.0416666666667</v>
      </c>
      <c r="F26" s="285">
        <v>-17.4583333333333</v>
      </c>
      <c r="G26" s="285">
        <v>-23.0833333333333</v>
      </c>
      <c r="H26" s="285">
        <v>-25.9166666666667</v>
      </c>
      <c r="I26" s="285">
        <v>-20.7916666666667</v>
      </c>
      <c r="J26" s="285">
        <v>-28</v>
      </c>
      <c r="K26" s="285">
        <v>-24.4166666666667</v>
      </c>
      <c r="L26" s="285">
        <v>-15.25</v>
      </c>
      <c r="M26" s="286">
        <v>-14.9583333333333</v>
      </c>
      <c r="N26" s="278"/>
      <c r="O26" s="283">
        <v>21</v>
      </c>
      <c r="P26" s="284">
        <v>87</v>
      </c>
      <c r="Q26" s="285">
        <v>84.5833333333333</v>
      </c>
      <c r="R26" s="285">
        <v>82.5416666666667</v>
      </c>
      <c r="S26" s="285">
        <v>88.875</v>
      </c>
      <c r="T26" s="285">
        <v>82.875</v>
      </c>
      <c r="U26" s="285">
        <v>76.9583333333333</v>
      </c>
      <c r="V26" s="285">
        <v>72</v>
      </c>
      <c r="W26" s="285">
        <v>74.9583333333333</v>
      </c>
      <c r="X26" s="285">
        <v>70</v>
      </c>
      <c r="Y26" s="285">
        <v>72.9583333333333</v>
      </c>
      <c r="Z26" s="285">
        <v>84.0833333333333</v>
      </c>
      <c r="AA26" s="286">
        <v>85.0416666666667</v>
      </c>
      <c r="AB26" s="283">
        <v>21</v>
      </c>
      <c r="AC26" s="284">
        <v>-28.375</v>
      </c>
      <c r="AD26" s="285">
        <v>-28</v>
      </c>
      <c r="AE26" s="285">
        <v>-30.7916666666667</v>
      </c>
      <c r="AF26" s="285">
        <v>-24.375</v>
      </c>
      <c r="AG26" s="285">
        <v>-31.5416666666667</v>
      </c>
      <c r="AH26" s="285">
        <v>-38.4583333333333</v>
      </c>
      <c r="AI26" s="285">
        <v>-44.625</v>
      </c>
      <c r="AJ26" s="285">
        <v>-35.7916666666667</v>
      </c>
      <c r="AK26" s="285">
        <v>-50.1666666666667</v>
      </c>
      <c r="AL26" s="285">
        <v>-40.1666666666667</v>
      </c>
      <c r="AM26" s="285">
        <v>-30.125</v>
      </c>
      <c r="AN26" s="286">
        <v>-30</v>
      </c>
      <c r="AO26" s="278"/>
      <c r="AP26" s="283">
        <v>21</v>
      </c>
      <c r="AQ26" s="284">
        <v>108.583333333333</v>
      </c>
      <c r="AR26" s="285">
        <v>107.5</v>
      </c>
      <c r="AS26" s="285">
        <v>106.041666666667</v>
      </c>
      <c r="AT26" s="285">
        <v>118</v>
      </c>
      <c r="AU26" s="285">
        <v>110.083333333333</v>
      </c>
      <c r="AV26" s="285">
        <v>104.541666666667</v>
      </c>
      <c r="AW26" s="285">
        <v>99.2916666666667</v>
      </c>
      <c r="AX26" s="285">
        <v>105.166666666667</v>
      </c>
      <c r="AY26" s="285">
        <v>97.4166666666667</v>
      </c>
      <c r="AZ26" s="285">
        <v>99.5416666666667</v>
      </c>
      <c r="BA26" s="285">
        <v>111.083333333333</v>
      </c>
      <c r="BB26" s="286">
        <v>112</v>
      </c>
      <c r="BC26" s="196"/>
      <c r="BD26" s="196"/>
      <c r="BE26" s="196"/>
      <c r="BF26" s="73"/>
      <c r="BG26" s="73"/>
      <c r="BH26" s="73"/>
      <c r="BI26" s="73"/>
      <c r="BJ26" s="73"/>
      <c r="BK26" s="73"/>
      <c r="BL26" s="73"/>
      <c r="BM26" s="73"/>
    </row>
    <row r="27" spans="1:65" ht="16.7" customHeight="1">
      <c r="A27" s="283">
        <v>22</v>
      </c>
      <c r="B27" s="284">
        <v>-14</v>
      </c>
      <c r="C27" s="285">
        <v>-14</v>
      </c>
      <c r="D27" s="285">
        <v>-15</v>
      </c>
      <c r="E27" s="285">
        <v>-12.5416666666667</v>
      </c>
      <c r="F27" s="285">
        <v>-16.4583333333333</v>
      </c>
      <c r="G27" s="285">
        <v>-24</v>
      </c>
      <c r="H27" s="285">
        <v>-24.875</v>
      </c>
      <c r="I27" s="285">
        <v>-22.0416666666667</v>
      </c>
      <c r="J27" s="285">
        <v>-27.375</v>
      </c>
      <c r="K27" s="285">
        <v>-25</v>
      </c>
      <c r="L27" s="285">
        <v>-15</v>
      </c>
      <c r="M27" s="286">
        <v>-14.5</v>
      </c>
      <c r="N27" s="278"/>
      <c r="O27" s="283">
        <v>22</v>
      </c>
      <c r="P27" s="284">
        <v>87.0833333333333</v>
      </c>
      <c r="Q27" s="285">
        <v>84.125</v>
      </c>
      <c r="R27" s="285">
        <v>82.2916666666667</v>
      </c>
      <c r="S27" s="285">
        <v>88.3333333333333</v>
      </c>
      <c r="T27" s="285">
        <v>83.4166666666667</v>
      </c>
      <c r="U27" s="285">
        <v>76.5</v>
      </c>
      <c r="V27" s="285">
        <v>72.2916666666667</v>
      </c>
      <c r="W27" s="285">
        <v>74.5</v>
      </c>
      <c r="X27" s="285">
        <v>70.25</v>
      </c>
      <c r="Y27" s="285">
        <v>72.75</v>
      </c>
      <c r="Z27" s="285">
        <v>84.625</v>
      </c>
      <c r="AA27" s="286">
        <v>85.7916666666667</v>
      </c>
      <c r="AB27" s="283">
        <v>22</v>
      </c>
      <c r="AC27" s="284">
        <v>-28</v>
      </c>
      <c r="AD27" s="285">
        <v>-28.0833333333333</v>
      </c>
      <c r="AE27" s="285">
        <v>-30.8333333333333</v>
      </c>
      <c r="AF27" s="285">
        <v>-25.75</v>
      </c>
      <c r="AG27" s="285">
        <v>-30.75</v>
      </c>
      <c r="AH27" s="285">
        <v>-38.7916666666667</v>
      </c>
      <c r="AI27" s="285">
        <v>-44.2083333333333</v>
      </c>
      <c r="AJ27" s="285">
        <v>-37.3333333333333</v>
      </c>
      <c r="AK27" s="285">
        <v>-50</v>
      </c>
      <c r="AL27" s="285">
        <v>-41.4583333333333</v>
      </c>
      <c r="AM27" s="285">
        <v>-29.875</v>
      </c>
      <c r="AN27" s="286">
        <v>-30</v>
      </c>
      <c r="AO27" s="278"/>
      <c r="AP27" s="283">
        <v>22</v>
      </c>
      <c r="AQ27" s="284">
        <v>107.875</v>
      </c>
      <c r="AR27" s="285">
        <v>107.625</v>
      </c>
      <c r="AS27" s="285">
        <v>104.708333333333</v>
      </c>
      <c r="AT27" s="285">
        <v>117.416666666667</v>
      </c>
      <c r="AU27" s="285">
        <v>110.791666666667</v>
      </c>
      <c r="AV27" s="285">
        <v>104.291666666667</v>
      </c>
      <c r="AW27" s="285">
        <v>99.7916666666667</v>
      </c>
      <c r="AX27" s="285">
        <v>105</v>
      </c>
      <c r="AY27" s="285">
        <v>97.8333333333333</v>
      </c>
      <c r="AZ27" s="285">
        <v>99.6666666666667</v>
      </c>
      <c r="BA27" s="285">
        <v>112</v>
      </c>
      <c r="BB27" s="286">
        <v>113</v>
      </c>
      <c r="BC27" s="196"/>
      <c r="BD27" s="196"/>
      <c r="BE27" s="196"/>
      <c r="BF27" s="73"/>
      <c r="BG27" s="73"/>
      <c r="BH27" s="73"/>
      <c r="BI27" s="73"/>
      <c r="BJ27" s="73"/>
      <c r="BK27" s="73"/>
      <c r="BL27" s="73"/>
      <c r="BM27" s="73"/>
    </row>
    <row r="28" spans="1:65" ht="16.7" customHeight="1">
      <c r="A28" s="283">
        <v>23</v>
      </c>
      <c r="B28" s="284">
        <v>-14.5</v>
      </c>
      <c r="C28" s="285">
        <v>-14</v>
      </c>
      <c r="D28" s="285">
        <v>-15.0416666666667</v>
      </c>
      <c r="E28" s="285">
        <v>-12.1666666666667</v>
      </c>
      <c r="F28" s="285">
        <v>-16.3333333333333</v>
      </c>
      <c r="G28" s="285">
        <v>-24.1666666666667</v>
      </c>
      <c r="H28" s="285">
        <v>-21.375</v>
      </c>
      <c r="I28" s="285">
        <v>-23</v>
      </c>
      <c r="J28" s="285">
        <v>-24.7083333333333</v>
      </c>
      <c r="K28" s="285">
        <v>-24.7916666666667</v>
      </c>
      <c r="L28" s="285">
        <v>-15</v>
      </c>
      <c r="M28" s="286">
        <v>-14.2916666666667</v>
      </c>
      <c r="N28" s="278"/>
      <c r="O28" s="283">
        <v>23</v>
      </c>
      <c r="P28" s="284">
        <v>87</v>
      </c>
      <c r="Q28" s="285">
        <v>84</v>
      </c>
      <c r="R28" s="285">
        <v>82.2916666666667</v>
      </c>
      <c r="S28" s="285">
        <v>88.1666666666667</v>
      </c>
      <c r="T28" s="285">
        <v>84</v>
      </c>
      <c r="U28" s="285">
        <v>76.1666666666667</v>
      </c>
      <c r="V28" s="285">
        <v>73.6666666666667</v>
      </c>
      <c r="W28" s="285">
        <v>74.3333333333333</v>
      </c>
      <c r="X28" s="285">
        <v>71</v>
      </c>
      <c r="Y28" s="285">
        <v>73</v>
      </c>
      <c r="Z28" s="285">
        <v>85</v>
      </c>
      <c r="AA28" s="286">
        <v>85.9583333333333</v>
      </c>
      <c r="AB28" s="283">
        <v>23</v>
      </c>
      <c r="AC28" s="284">
        <v>-28.2083333333333</v>
      </c>
      <c r="AD28" s="285">
        <v>-29</v>
      </c>
      <c r="AE28" s="285">
        <v>-30.4166666666667</v>
      </c>
      <c r="AF28" s="285">
        <v>-25.9166666666667</v>
      </c>
      <c r="AG28" s="285">
        <v>-30.375</v>
      </c>
      <c r="AH28" s="285">
        <v>-39.5833333333333</v>
      </c>
      <c r="AI28" s="285">
        <v>-39.0833333333333</v>
      </c>
      <c r="AJ28" s="285">
        <v>-38.375</v>
      </c>
      <c r="AK28" s="285">
        <v>-47.7916666666667</v>
      </c>
      <c r="AL28" s="285">
        <v>-41.5</v>
      </c>
      <c r="AM28" s="285">
        <v>-29.875</v>
      </c>
      <c r="AN28" s="286">
        <v>-30</v>
      </c>
      <c r="AO28" s="278"/>
      <c r="AP28" s="283">
        <v>23</v>
      </c>
      <c r="AQ28" s="284">
        <v>108.958333333333</v>
      </c>
      <c r="AR28" s="285">
        <v>107.833333333333</v>
      </c>
      <c r="AS28" s="285">
        <v>104.916666666667</v>
      </c>
      <c r="AT28" s="285">
        <v>117.791666666667</v>
      </c>
      <c r="AU28" s="285">
        <v>111.333333333333</v>
      </c>
      <c r="AV28" s="285">
        <v>103.666666666667</v>
      </c>
      <c r="AW28" s="285">
        <v>101</v>
      </c>
      <c r="AX28" s="285">
        <v>104.416666666667</v>
      </c>
      <c r="AY28" s="285">
        <v>98.25</v>
      </c>
      <c r="AZ28" s="285">
        <v>100.166666666667</v>
      </c>
      <c r="BA28" s="285">
        <v>112</v>
      </c>
      <c r="BB28" s="286">
        <v>113</v>
      </c>
      <c r="BC28" s="196"/>
      <c r="BD28" s="196"/>
      <c r="BE28" s="196"/>
      <c r="BF28" s="73"/>
      <c r="BG28" s="73"/>
      <c r="BH28" s="73"/>
      <c r="BI28" s="73"/>
      <c r="BJ28" s="73"/>
      <c r="BK28" s="73"/>
      <c r="BL28" s="73"/>
      <c r="BM28" s="73"/>
    </row>
    <row r="29" spans="1:65" ht="16.7" customHeight="1">
      <c r="A29" s="283">
        <v>24</v>
      </c>
      <c r="B29" s="284">
        <v>-14.5833333333333</v>
      </c>
      <c r="C29" s="285">
        <v>-14</v>
      </c>
      <c r="D29" s="285">
        <v>-15.125</v>
      </c>
      <c r="E29" s="285">
        <v>-12.5416666666667</v>
      </c>
      <c r="F29" s="285">
        <v>-17</v>
      </c>
      <c r="G29" s="285">
        <v>-25</v>
      </c>
      <c r="H29" s="285">
        <v>-23.9166666666667</v>
      </c>
      <c r="I29" s="285">
        <v>-23.75</v>
      </c>
      <c r="J29" s="285">
        <v>-23.9166666666667</v>
      </c>
      <c r="K29" s="285">
        <v>-23.2083333333333</v>
      </c>
      <c r="L29" s="285">
        <v>-15.0833333333333</v>
      </c>
      <c r="M29" s="286">
        <v>-14.2083333333333</v>
      </c>
      <c r="N29" s="278"/>
      <c r="O29" s="283">
        <v>24</v>
      </c>
      <c r="P29" s="284">
        <v>87</v>
      </c>
      <c r="Q29" s="285">
        <v>83.7916666666667</v>
      </c>
      <c r="R29" s="285">
        <v>82.375</v>
      </c>
      <c r="S29" s="285">
        <v>88.4583333333333</v>
      </c>
      <c r="T29" s="285">
        <v>83.5416666666667</v>
      </c>
      <c r="U29" s="285">
        <v>76</v>
      </c>
      <c r="V29" s="285">
        <v>73.125</v>
      </c>
      <c r="W29" s="285">
        <v>73.9583333333333</v>
      </c>
      <c r="X29" s="285">
        <v>71.5416666666667</v>
      </c>
      <c r="Y29" s="285">
        <v>73.0833333333333</v>
      </c>
      <c r="Z29" s="285">
        <v>85</v>
      </c>
      <c r="AA29" s="286">
        <v>86</v>
      </c>
      <c r="AB29" s="283">
        <v>24</v>
      </c>
      <c r="AC29" s="284">
        <v>-28.1666666666667</v>
      </c>
      <c r="AD29" s="285">
        <v>-29</v>
      </c>
      <c r="AE29" s="285">
        <v>-31</v>
      </c>
      <c r="AF29" s="285">
        <v>-25.625</v>
      </c>
      <c r="AG29" s="285">
        <v>-31</v>
      </c>
      <c r="AH29" s="285">
        <v>-40.7083333333333</v>
      </c>
      <c r="AI29" s="285">
        <v>-40.3333333333333</v>
      </c>
      <c r="AJ29" s="285">
        <v>-39.0833333333333</v>
      </c>
      <c r="AK29" s="285">
        <v>-43.625</v>
      </c>
      <c r="AL29" s="285">
        <v>-39.0833333333333</v>
      </c>
      <c r="AM29" s="285">
        <v>-30</v>
      </c>
      <c r="AN29" s="286">
        <v>-30</v>
      </c>
      <c r="AO29" s="278"/>
      <c r="AP29" s="283">
        <v>24</v>
      </c>
      <c r="AQ29" s="284">
        <v>108.458333333333</v>
      </c>
      <c r="AR29" s="285">
        <v>106.375</v>
      </c>
      <c r="AS29" s="285">
        <v>105.666666666667</v>
      </c>
      <c r="AT29" s="285">
        <v>117.708333333333</v>
      </c>
      <c r="AU29" s="285">
        <v>110.875</v>
      </c>
      <c r="AV29" s="285">
        <v>103.291666666667</v>
      </c>
      <c r="AW29" s="285">
        <v>101</v>
      </c>
      <c r="AX29" s="285">
        <v>104</v>
      </c>
      <c r="AY29" s="285">
        <v>99.125</v>
      </c>
      <c r="AZ29" s="285">
        <v>101</v>
      </c>
      <c r="BA29" s="285">
        <v>111.75</v>
      </c>
      <c r="BB29" s="286">
        <v>113.041666666667</v>
      </c>
      <c r="BC29" s="196"/>
      <c r="BD29" s="196"/>
      <c r="BE29" s="196"/>
      <c r="BF29" s="73"/>
      <c r="BG29" s="73"/>
      <c r="BH29" s="73"/>
      <c r="BI29" s="73"/>
      <c r="BJ29" s="73"/>
      <c r="BK29" s="73"/>
      <c r="BL29" s="73"/>
      <c r="BM29" s="73"/>
    </row>
    <row r="30" spans="1:65" ht="16.7" customHeight="1">
      <c r="A30" s="283">
        <v>25</v>
      </c>
      <c r="B30" s="284">
        <v>-15</v>
      </c>
      <c r="C30" s="285">
        <v>-14</v>
      </c>
      <c r="D30" s="285">
        <v>-15</v>
      </c>
      <c r="E30" s="285">
        <v>-11.875</v>
      </c>
      <c r="F30" s="285">
        <v>-17</v>
      </c>
      <c r="G30" s="285">
        <v>-24.2083333333333</v>
      </c>
      <c r="H30" s="285">
        <v>-25</v>
      </c>
      <c r="I30" s="285">
        <v>-23.9166666666667</v>
      </c>
      <c r="J30" s="285">
        <v>-24.0833333333333</v>
      </c>
      <c r="K30" s="285">
        <v>-23.25</v>
      </c>
      <c r="L30" s="285">
        <v>-16</v>
      </c>
      <c r="M30" s="286">
        <v>-14.125</v>
      </c>
      <c r="N30" s="278"/>
      <c r="O30" s="283">
        <v>25</v>
      </c>
      <c r="P30" s="284">
        <v>87</v>
      </c>
      <c r="Q30" s="285">
        <v>83.6666666666667</v>
      </c>
      <c r="R30" s="285">
        <v>82.375</v>
      </c>
      <c r="S30" s="285">
        <v>88.8333333333333</v>
      </c>
      <c r="T30" s="285">
        <v>83</v>
      </c>
      <c r="U30" s="285">
        <v>76</v>
      </c>
      <c r="V30" s="285">
        <v>73</v>
      </c>
      <c r="W30" s="285">
        <v>73.375</v>
      </c>
      <c r="X30" s="285">
        <v>72</v>
      </c>
      <c r="Y30" s="285">
        <v>73.1666666666667</v>
      </c>
      <c r="Z30" s="285">
        <v>84.5</v>
      </c>
      <c r="AA30" s="286">
        <v>86</v>
      </c>
      <c r="AB30" s="283">
        <v>25</v>
      </c>
      <c r="AC30" s="284">
        <v>-28.4166666666667</v>
      </c>
      <c r="AD30" s="285">
        <v>-29</v>
      </c>
      <c r="AE30" s="285">
        <v>-31</v>
      </c>
      <c r="AF30" s="285">
        <v>-24.8333333333333</v>
      </c>
      <c r="AG30" s="285">
        <v>-31.5</v>
      </c>
      <c r="AH30" s="285">
        <v>-39.6666666666667</v>
      </c>
      <c r="AI30" s="285">
        <v>-41.2916666666667</v>
      </c>
      <c r="AJ30" s="285">
        <v>-39.6666666666667</v>
      </c>
      <c r="AK30" s="285">
        <v>-41.9583333333333</v>
      </c>
      <c r="AL30" s="285">
        <v>-39</v>
      </c>
      <c r="AM30" s="285">
        <v>-30</v>
      </c>
      <c r="AN30" s="286">
        <v>-30</v>
      </c>
      <c r="AO30" s="278"/>
      <c r="AP30" s="283">
        <v>25</v>
      </c>
      <c r="AQ30" s="284">
        <v>108.458333333333</v>
      </c>
      <c r="AR30" s="285">
        <v>106.5</v>
      </c>
      <c r="AS30" s="285">
        <v>106.041666666667</v>
      </c>
      <c r="AT30" s="285">
        <v>118.291666666667</v>
      </c>
      <c r="AU30" s="285">
        <v>110.291666666667</v>
      </c>
      <c r="AV30" s="285">
        <v>103.458333333333</v>
      </c>
      <c r="AW30" s="285">
        <v>101</v>
      </c>
      <c r="AX30" s="285">
        <v>103.458333333333</v>
      </c>
      <c r="AY30" s="285">
        <v>99.875</v>
      </c>
      <c r="AZ30" s="285">
        <v>101</v>
      </c>
      <c r="BA30" s="285">
        <v>110.875</v>
      </c>
      <c r="BB30" s="286">
        <v>113.25</v>
      </c>
      <c r="BC30" s="196"/>
      <c r="BD30" s="196"/>
      <c r="BE30" s="196"/>
      <c r="BF30" s="73"/>
      <c r="BG30" s="73"/>
      <c r="BH30" s="73"/>
      <c r="BI30" s="73"/>
      <c r="BJ30" s="73"/>
      <c r="BK30" s="73"/>
      <c r="BL30" s="73"/>
      <c r="BM30" s="73"/>
    </row>
    <row r="31" spans="1:65" ht="16.7" customHeight="1">
      <c r="A31" s="283">
        <v>26</v>
      </c>
      <c r="B31" s="284">
        <v>-15</v>
      </c>
      <c r="C31" s="285">
        <v>-14</v>
      </c>
      <c r="D31" s="285">
        <v>-15</v>
      </c>
      <c r="E31" s="285">
        <v>-12</v>
      </c>
      <c r="F31" s="285">
        <v>-17</v>
      </c>
      <c r="G31" s="285">
        <v>-24.2916666666667</v>
      </c>
      <c r="H31" s="285">
        <v>-24.8333333333333</v>
      </c>
      <c r="I31" s="285">
        <v>-24</v>
      </c>
      <c r="J31" s="285">
        <v>-25</v>
      </c>
      <c r="K31" s="285">
        <v>-22.4166666666667</v>
      </c>
      <c r="L31" s="285">
        <v>-16</v>
      </c>
      <c r="M31" s="286">
        <v>-14.875</v>
      </c>
      <c r="N31" s="278"/>
      <c r="O31" s="283">
        <v>26</v>
      </c>
      <c r="P31" s="284">
        <v>86.8333333333333</v>
      </c>
      <c r="Q31" s="285">
        <v>83.625</v>
      </c>
      <c r="R31" s="285">
        <v>82.5</v>
      </c>
      <c r="S31" s="285">
        <v>89</v>
      </c>
      <c r="T31" s="285">
        <v>83</v>
      </c>
      <c r="U31" s="285">
        <v>76</v>
      </c>
      <c r="V31" s="285">
        <v>73</v>
      </c>
      <c r="W31" s="285">
        <v>73.3333333333333</v>
      </c>
      <c r="X31" s="285">
        <v>72</v>
      </c>
      <c r="Y31" s="285">
        <v>73.5416666666667</v>
      </c>
      <c r="Z31" s="285">
        <v>84</v>
      </c>
      <c r="AA31" s="286">
        <v>86</v>
      </c>
      <c r="AB31" s="283">
        <v>26</v>
      </c>
      <c r="AC31" s="284">
        <v>-28.7083333333333</v>
      </c>
      <c r="AD31" s="285">
        <v>-29</v>
      </c>
      <c r="AE31" s="285">
        <v>-31</v>
      </c>
      <c r="AF31" s="285">
        <v>-25.4583333333333</v>
      </c>
      <c r="AG31" s="285">
        <v>-31.0833333333333</v>
      </c>
      <c r="AH31" s="285">
        <v>-38.4583333333333</v>
      </c>
      <c r="AI31" s="285">
        <v>-41.9583333333333</v>
      </c>
      <c r="AJ31" s="285">
        <v>-40.5833333333333</v>
      </c>
      <c r="AK31" s="285">
        <v>-42</v>
      </c>
      <c r="AL31" s="285">
        <v>-38.4583333333333</v>
      </c>
      <c r="AM31" s="285">
        <v>-30.6666666666667</v>
      </c>
      <c r="AN31" s="286">
        <v>-30</v>
      </c>
      <c r="AO31" s="278"/>
      <c r="AP31" s="283">
        <v>26</v>
      </c>
      <c r="AQ31" s="284">
        <v>108.875</v>
      </c>
      <c r="AR31" s="285">
        <v>106.791666666667</v>
      </c>
      <c r="AS31" s="285">
        <v>105.666666666667</v>
      </c>
      <c r="AT31" s="285">
        <v>118</v>
      </c>
      <c r="AU31" s="285">
        <v>110.208333333333</v>
      </c>
      <c r="AV31" s="285">
        <v>103.666666666667</v>
      </c>
      <c r="AW31" s="285">
        <v>100.666666666667</v>
      </c>
      <c r="AX31" s="285">
        <v>102.791666666667</v>
      </c>
      <c r="AY31" s="285">
        <v>99.375</v>
      </c>
      <c r="AZ31" s="285">
        <v>101.458333333333</v>
      </c>
      <c r="BA31" s="285">
        <v>110.208333333333</v>
      </c>
      <c r="BB31" s="286">
        <v>113</v>
      </c>
      <c r="BC31" s="196"/>
      <c r="BD31" s="196"/>
      <c r="BE31" s="196"/>
      <c r="BF31" s="73"/>
      <c r="BG31" s="73"/>
      <c r="BH31" s="73"/>
      <c r="BI31" s="73"/>
      <c r="BJ31" s="73"/>
      <c r="BK31" s="73"/>
      <c r="BL31" s="73"/>
      <c r="BM31" s="73"/>
    </row>
    <row r="32" spans="1:65" ht="16.7" customHeight="1">
      <c r="A32" s="283">
        <v>27</v>
      </c>
      <c r="B32" s="284">
        <v>-14.7083333333333</v>
      </c>
      <c r="C32" s="285">
        <v>-14</v>
      </c>
      <c r="D32" s="285">
        <v>-15</v>
      </c>
      <c r="E32" s="285">
        <v>-12</v>
      </c>
      <c r="F32" s="285">
        <v>-17.4583333333333</v>
      </c>
      <c r="G32" s="285">
        <v>-24.5416666666667</v>
      </c>
      <c r="H32" s="285">
        <v>-24.2916666666667</v>
      </c>
      <c r="I32" s="285">
        <v>-24.25</v>
      </c>
      <c r="J32" s="285">
        <v>-25.0416666666667</v>
      </c>
      <c r="K32" s="285">
        <v>-20.5416666666667</v>
      </c>
      <c r="L32" s="285">
        <v>-15.5833333333333</v>
      </c>
      <c r="M32" s="286">
        <v>-14</v>
      </c>
      <c r="N32" s="278"/>
      <c r="O32" s="283">
        <v>27</v>
      </c>
      <c r="P32" s="284">
        <v>87</v>
      </c>
      <c r="Q32" s="285">
        <v>83.4166666666667</v>
      </c>
      <c r="R32" s="285">
        <v>82.5</v>
      </c>
      <c r="S32" s="285">
        <v>89</v>
      </c>
      <c r="T32" s="285">
        <v>82.5833333333333</v>
      </c>
      <c r="U32" s="285">
        <v>76</v>
      </c>
      <c r="V32" s="285">
        <v>73</v>
      </c>
      <c r="W32" s="285">
        <v>73</v>
      </c>
      <c r="X32" s="285">
        <v>72</v>
      </c>
      <c r="Y32" s="285">
        <v>74.75</v>
      </c>
      <c r="Z32" s="285">
        <v>84.0416666666667</v>
      </c>
      <c r="AA32" s="286">
        <v>86</v>
      </c>
      <c r="AB32" s="283">
        <v>27</v>
      </c>
      <c r="AC32" s="284">
        <v>-28.0416666666667</v>
      </c>
      <c r="AD32" s="285">
        <v>-29</v>
      </c>
      <c r="AE32" s="285">
        <v>-31</v>
      </c>
      <c r="AF32" s="285">
        <v>-25.7916666666667</v>
      </c>
      <c r="AG32" s="285">
        <v>-31.5416666666667</v>
      </c>
      <c r="AH32" s="285">
        <v>-38.8333333333333</v>
      </c>
      <c r="AI32" s="285">
        <v>-40.4583333333333</v>
      </c>
      <c r="AJ32" s="285">
        <v>-41.5416666666667</v>
      </c>
      <c r="AK32" s="285">
        <v>-42.4166666666667</v>
      </c>
      <c r="AL32" s="285">
        <v>-36.5</v>
      </c>
      <c r="AM32" s="285">
        <v>-30.4166666666667</v>
      </c>
      <c r="AN32" s="286">
        <v>-29.625</v>
      </c>
      <c r="AO32" s="278"/>
      <c r="AP32" s="283">
        <v>27</v>
      </c>
      <c r="AQ32" s="284">
        <v>108</v>
      </c>
      <c r="AR32" s="285">
        <v>107.833333333333</v>
      </c>
      <c r="AS32" s="285">
        <v>105.5</v>
      </c>
      <c r="AT32" s="285">
        <v>117.833333333333</v>
      </c>
      <c r="AU32" s="285">
        <v>109.958333333333</v>
      </c>
      <c r="AV32" s="285">
        <v>104</v>
      </c>
      <c r="AW32" s="285">
        <v>101.125</v>
      </c>
      <c r="AX32" s="285">
        <v>102.5</v>
      </c>
      <c r="AY32" s="285">
        <v>99.25</v>
      </c>
      <c r="AZ32" s="285">
        <v>102.791666666667</v>
      </c>
      <c r="BA32" s="285">
        <v>110.75</v>
      </c>
      <c r="BB32" s="286">
        <v>113.708333333333</v>
      </c>
      <c r="BC32" s="196"/>
      <c r="BD32" s="196"/>
      <c r="BE32" s="196"/>
      <c r="BF32" s="73"/>
      <c r="BG32" s="73"/>
      <c r="BH32" s="73"/>
      <c r="BI32" s="73"/>
      <c r="BJ32" s="73"/>
      <c r="BK32" s="73"/>
      <c r="BL32" s="73"/>
      <c r="BM32" s="73"/>
    </row>
    <row r="33" spans="1:65" ht="16.7" customHeight="1">
      <c r="A33" s="283">
        <v>28</v>
      </c>
      <c r="B33" s="284">
        <v>-14.2916666666667</v>
      </c>
      <c r="C33" s="285">
        <v>-13.0416666666667</v>
      </c>
      <c r="D33" s="285">
        <v>-15</v>
      </c>
      <c r="E33" s="285">
        <v>-12.5416666666667</v>
      </c>
      <c r="F33" s="285">
        <v>-18.125</v>
      </c>
      <c r="G33" s="285">
        <v>-24.3333333333333</v>
      </c>
      <c r="H33" s="285">
        <v>-26.1666666666667</v>
      </c>
      <c r="I33" s="285">
        <v>-24.4166666666667</v>
      </c>
      <c r="J33" s="285">
        <v>-26</v>
      </c>
      <c r="K33" s="285">
        <v>-19.9166666666667</v>
      </c>
      <c r="L33" s="285">
        <v>-15</v>
      </c>
      <c r="M33" s="286">
        <v>-14</v>
      </c>
      <c r="N33" s="278"/>
      <c r="O33" s="283">
        <v>28</v>
      </c>
      <c r="P33" s="284">
        <v>87</v>
      </c>
      <c r="Q33" s="285">
        <v>83.5</v>
      </c>
      <c r="R33" s="285">
        <v>82.4583333333333</v>
      </c>
      <c r="S33" s="285">
        <v>88.4583333333333</v>
      </c>
      <c r="T33" s="285">
        <v>82</v>
      </c>
      <c r="U33" s="285">
        <v>75.75</v>
      </c>
      <c r="V33" s="285">
        <v>72.3333333333333</v>
      </c>
      <c r="W33" s="285">
        <v>72.8333333333333</v>
      </c>
      <c r="X33" s="285">
        <v>71.9166666666667</v>
      </c>
      <c r="Y33" s="285">
        <v>75</v>
      </c>
      <c r="Z33" s="285">
        <v>85</v>
      </c>
      <c r="AA33" s="286">
        <v>86</v>
      </c>
      <c r="AB33" s="283">
        <v>28</v>
      </c>
      <c r="AC33" s="284">
        <v>-28.0416666666667</v>
      </c>
      <c r="AD33" s="285">
        <v>-29</v>
      </c>
      <c r="AE33" s="285">
        <v>-31</v>
      </c>
      <c r="AF33" s="285">
        <v>-26.75</v>
      </c>
      <c r="AG33" s="285">
        <v>-32.5</v>
      </c>
      <c r="AH33" s="285">
        <v>-38.6666666666667</v>
      </c>
      <c r="AI33" s="285">
        <v>-41.9583333333333</v>
      </c>
      <c r="AJ33" s="285">
        <v>-42</v>
      </c>
      <c r="AK33" s="285">
        <v>-43</v>
      </c>
      <c r="AL33" s="285">
        <v>-36.2083333333333</v>
      </c>
      <c r="AM33" s="285">
        <v>-29.2916666666667</v>
      </c>
      <c r="AN33" s="286">
        <v>-30</v>
      </c>
      <c r="AO33" s="278"/>
      <c r="AP33" s="283">
        <v>28</v>
      </c>
      <c r="AQ33" s="284">
        <v>107.625</v>
      </c>
      <c r="AR33" s="285">
        <v>108</v>
      </c>
      <c r="AS33" s="285">
        <v>105.625</v>
      </c>
      <c r="AT33" s="285">
        <v>116.916666666667</v>
      </c>
      <c r="AU33" s="285">
        <v>109.25</v>
      </c>
      <c r="AV33" s="285">
        <v>103.708333333333</v>
      </c>
      <c r="AW33" s="285">
        <v>100.333333333333</v>
      </c>
      <c r="AX33" s="285">
        <v>102.375</v>
      </c>
      <c r="AY33" s="285">
        <v>99</v>
      </c>
      <c r="AZ33" s="285">
        <v>103.375</v>
      </c>
      <c r="BA33" s="285">
        <v>111.958333333333</v>
      </c>
      <c r="BB33" s="286">
        <v>113.583333333333</v>
      </c>
      <c r="BC33" s="196"/>
      <c r="BD33" s="196"/>
      <c r="BE33" s="196"/>
      <c r="BF33" s="73"/>
      <c r="BG33" s="73"/>
      <c r="BH33" s="73"/>
      <c r="BI33" s="73"/>
      <c r="BJ33" s="73"/>
      <c r="BK33" s="73"/>
      <c r="BL33" s="73"/>
      <c r="BM33" s="73"/>
    </row>
    <row r="34" spans="1:65" ht="16.7" customHeight="1">
      <c r="A34" s="283">
        <v>29</v>
      </c>
      <c r="B34" s="284">
        <v>-15</v>
      </c>
      <c r="C34" s="285"/>
      <c r="D34" s="285">
        <v>-15</v>
      </c>
      <c r="E34" s="285">
        <v>-13</v>
      </c>
      <c r="F34" s="285">
        <v>-18.7083333333333</v>
      </c>
      <c r="G34" s="285">
        <v>-25</v>
      </c>
      <c r="H34" s="285">
        <v>-27.25</v>
      </c>
      <c r="I34" s="285">
        <v>-24.9583333333333</v>
      </c>
      <c r="J34" s="285">
        <v>-26</v>
      </c>
      <c r="K34" s="285">
        <v>-16.7916666666667</v>
      </c>
      <c r="L34" s="285">
        <v>-15.4166666666667</v>
      </c>
      <c r="M34" s="286">
        <v>-14</v>
      </c>
      <c r="N34" s="278"/>
      <c r="O34" s="283">
        <v>29</v>
      </c>
      <c r="P34" s="284">
        <v>86.2083333333333</v>
      </c>
      <c r="Q34" s="285"/>
      <c r="R34" s="285">
        <v>82.375</v>
      </c>
      <c r="S34" s="285">
        <v>88</v>
      </c>
      <c r="T34" s="285">
        <v>81.5</v>
      </c>
      <c r="U34" s="285">
        <v>75.8333333333333</v>
      </c>
      <c r="V34" s="285">
        <v>72</v>
      </c>
      <c r="W34" s="285">
        <v>72.5416666666667</v>
      </c>
      <c r="X34" s="285">
        <v>72</v>
      </c>
      <c r="Y34" s="285">
        <v>77.125</v>
      </c>
      <c r="Z34" s="285">
        <v>85</v>
      </c>
      <c r="AA34" s="286">
        <v>86.0833333333333</v>
      </c>
      <c r="AB34" s="283">
        <v>29</v>
      </c>
      <c r="AC34" s="284">
        <v>-28.7083333333333</v>
      </c>
      <c r="AD34" s="285"/>
      <c r="AE34" s="285">
        <v>-31</v>
      </c>
      <c r="AF34" s="285">
        <v>-27.2083333333333</v>
      </c>
      <c r="AG34" s="285">
        <v>-33</v>
      </c>
      <c r="AH34" s="285">
        <v>-38.9166666666667</v>
      </c>
      <c r="AI34" s="285">
        <v>-43.5</v>
      </c>
      <c r="AJ34" s="285">
        <v>-42.6666666666667</v>
      </c>
      <c r="AK34" s="285">
        <v>-43</v>
      </c>
      <c r="AL34" s="285">
        <v>-32.9583333333333</v>
      </c>
      <c r="AM34" s="285">
        <v>-30</v>
      </c>
      <c r="AN34" s="286">
        <v>-30</v>
      </c>
      <c r="AO34" s="278"/>
      <c r="AP34" s="283">
        <v>29</v>
      </c>
      <c r="AQ34" s="284">
        <v>109</v>
      </c>
      <c r="AR34" s="285"/>
      <c r="AS34" s="285">
        <v>105.666666666667</v>
      </c>
      <c r="AT34" s="285">
        <v>116</v>
      </c>
      <c r="AU34" s="285">
        <v>108.708333333333</v>
      </c>
      <c r="AV34" s="285">
        <v>103.958333333333</v>
      </c>
      <c r="AW34" s="285">
        <v>99.75</v>
      </c>
      <c r="AX34" s="285">
        <v>101.75</v>
      </c>
      <c r="AY34" s="285">
        <v>99</v>
      </c>
      <c r="AZ34" s="285">
        <v>105.916666666667</v>
      </c>
      <c r="BA34" s="285">
        <v>111.583333333333</v>
      </c>
      <c r="BB34" s="286">
        <v>113.458333333333</v>
      </c>
      <c r="BC34" s="196"/>
      <c r="BD34" s="196"/>
      <c r="BE34" s="196"/>
      <c r="BF34" s="73"/>
      <c r="BG34" s="73"/>
      <c r="BH34" s="73"/>
      <c r="BI34" s="73"/>
      <c r="BJ34" s="73"/>
      <c r="BK34" s="73"/>
      <c r="BL34" s="73"/>
      <c r="BM34" s="73"/>
    </row>
    <row r="35" spans="1:65" ht="16.7" customHeight="1">
      <c r="A35" s="283">
        <v>30</v>
      </c>
      <c r="B35" s="284">
        <v>-14.0416666666667</v>
      </c>
      <c r="C35" s="285"/>
      <c r="D35" s="285">
        <v>-14.9583333333333</v>
      </c>
      <c r="E35" s="285">
        <v>-12.9166666666667</v>
      </c>
      <c r="F35" s="285">
        <v>-17.75</v>
      </c>
      <c r="G35" s="285">
        <v>-20.5</v>
      </c>
      <c r="H35" s="285">
        <v>-28</v>
      </c>
      <c r="I35" s="285">
        <v>-25</v>
      </c>
      <c r="J35" s="285">
        <v>-26.5833333333333</v>
      </c>
      <c r="K35" s="285">
        <v>-17.625</v>
      </c>
      <c r="L35" s="285">
        <v>-16</v>
      </c>
      <c r="M35" s="286">
        <v>-14</v>
      </c>
      <c r="N35" s="278"/>
      <c r="O35" s="283">
        <v>30</v>
      </c>
      <c r="P35" s="284">
        <v>86.4166666666667</v>
      </c>
      <c r="Q35" s="285"/>
      <c r="R35" s="285">
        <v>82.4583333333333</v>
      </c>
      <c r="S35" s="285">
        <v>88</v>
      </c>
      <c r="T35" s="285">
        <v>81.9166666666667</v>
      </c>
      <c r="U35" s="285">
        <v>77.0833333333333</v>
      </c>
      <c r="V35" s="285">
        <v>71.4166666666667</v>
      </c>
      <c r="W35" s="285">
        <v>72.3333333333333</v>
      </c>
      <c r="X35" s="285">
        <v>72</v>
      </c>
      <c r="Y35" s="285">
        <v>78</v>
      </c>
      <c r="Z35" s="285">
        <v>84.4583333333333</v>
      </c>
      <c r="AA35" s="286">
        <v>86.7916666666667</v>
      </c>
      <c r="AB35" s="283">
        <v>30</v>
      </c>
      <c r="AC35" s="284">
        <v>-28.2083333333333</v>
      </c>
      <c r="AD35" s="285"/>
      <c r="AE35" s="285">
        <v>-31</v>
      </c>
      <c r="AF35" s="285">
        <v>-27.125</v>
      </c>
      <c r="AG35" s="285">
        <v>-31.7916666666667</v>
      </c>
      <c r="AH35" s="285">
        <v>-32.8333333333333</v>
      </c>
      <c r="AI35" s="285">
        <v>-44.625</v>
      </c>
      <c r="AJ35" s="285">
        <v>-43.0416666666667</v>
      </c>
      <c r="AK35" s="285">
        <v>-43.375</v>
      </c>
      <c r="AL35" s="285">
        <v>-33.375</v>
      </c>
      <c r="AM35" s="285">
        <v>-30</v>
      </c>
      <c r="AN35" s="286">
        <v>-29.625</v>
      </c>
      <c r="AO35" s="278"/>
      <c r="AP35" s="283">
        <v>30</v>
      </c>
      <c r="AQ35" s="284">
        <v>109.208333333333</v>
      </c>
      <c r="AR35" s="285"/>
      <c r="AS35" s="285">
        <v>106.583333333333</v>
      </c>
      <c r="AT35" s="285">
        <v>116.5</v>
      </c>
      <c r="AU35" s="285">
        <v>109.208333333333</v>
      </c>
      <c r="AV35" s="285">
        <v>106.958333333333</v>
      </c>
      <c r="AW35" s="285">
        <v>99.2916666666667</v>
      </c>
      <c r="AX35" s="285">
        <v>101.625</v>
      </c>
      <c r="AY35" s="285">
        <v>99</v>
      </c>
      <c r="AZ35" s="285">
        <v>107.791666666667</v>
      </c>
      <c r="BA35" s="285">
        <v>110.25</v>
      </c>
      <c r="BB35" s="286">
        <v>114</v>
      </c>
      <c r="BC35" s="196"/>
      <c r="BD35" s="196"/>
      <c r="BE35" s="196"/>
      <c r="BF35" s="73"/>
      <c r="BG35" s="73"/>
      <c r="BH35" s="73"/>
      <c r="BI35" s="73"/>
      <c r="BJ35" s="73"/>
      <c r="BK35" s="73"/>
      <c r="BL35" s="73"/>
      <c r="BM35" s="73"/>
    </row>
    <row r="36" spans="1:65" ht="16.7" customHeight="1">
      <c r="A36" s="287">
        <v>31</v>
      </c>
      <c r="B36" s="288">
        <v>-13.5</v>
      </c>
      <c r="C36" s="289"/>
      <c r="D36" s="289">
        <v>-15</v>
      </c>
      <c r="E36" s="289"/>
      <c r="F36" s="289">
        <v>-18.4166666666667</v>
      </c>
      <c r="G36" s="289"/>
      <c r="H36" s="289">
        <v>-28.375</v>
      </c>
      <c r="I36" s="289">
        <v>-24.7916666666667</v>
      </c>
      <c r="J36" s="289"/>
      <c r="K36" s="289">
        <v>-17.75</v>
      </c>
      <c r="L36" s="289"/>
      <c r="M36" s="290">
        <v>-14.125</v>
      </c>
      <c r="N36" s="278"/>
      <c r="O36" s="287">
        <v>31</v>
      </c>
      <c r="P36" s="288">
        <v>87</v>
      </c>
      <c r="Q36" s="289"/>
      <c r="R36" s="289">
        <v>82.5</v>
      </c>
      <c r="S36" s="289"/>
      <c r="T36" s="289">
        <v>81.375</v>
      </c>
      <c r="U36" s="289"/>
      <c r="V36" s="289">
        <v>71</v>
      </c>
      <c r="W36" s="289">
        <v>72.375</v>
      </c>
      <c r="X36" s="289"/>
      <c r="Y36" s="289">
        <v>78</v>
      </c>
      <c r="Z36" s="289"/>
      <c r="AA36" s="290">
        <v>86</v>
      </c>
      <c r="AB36" s="287">
        <v>31</v>
      </c>
      <c r="AC36" s="288">
        <v>-28</v>
      </c>
      <c r="AD36" s="289"/>
      <c r="AE36" s="289">
        <v>-31.2083333333333</v>
      </c>
      <c r="AF36" s="289"/>
      <c r="AG36" s="289">
        <v>-32.5416666666667</v>
      </c>
      <c r="AH36" s="289"/>
      <c r="AI36" s="289">
        <v>-45.875</v>
      </c>
      <c r="AJ36" s="289">
        <v>-43.625</v>
      </c>
      <c r="AK36" s="289"/>
      <c r="AL36" s="289">
        <v>-34.375</v>
      </c>
      <c r="AM36" s="289"/>
      <c r="AN36" s="290">
        <v>-30</v>
      </c>
      <c r="AO36" s="278"/>
      <c r="AP36" s="287">
        <v>31</v>
      </c>
      <c r="AQ36" s="288">
        <v>110</v>
      </c>
      <c r="AR36" s="289"/>
      <c r="AS36" s="289">
        <v>106.5</v>
      </c>
      <c r="AT36" s="289"/>
      <c r="AU36" s="289">
        <v>108.708333333333</v>
      </c>
      <c r="AV36" s="289"/>
      <c r="AW36" s="289">
        <v>99</v>
      </c>
      <c r="AX36" s="289">
        <v>101.5</v>
      </c>
      <c r="AY36" s="289"/>
      <c r="AZ36" s="289">
        <v>107.458333333333</v>
      </c>
      <c r="BA36" s="289"/>
      <c r="BB36" s="290">
        <v>113.333333333333</v>
      </c>
      <c r="BC36" s="196"/>
      <c r="BD36" s="196"/>
      <c r="BE36" s="196"/>
      <c r="BF36" s="73"/>
      <c r="BG36" s="73"/>
      <c r="BH36" s="73"/>
      <c r="BI36" s="73"/>
      <c r="BJ36" s="73"/>
      <c r="BK36" s="73"/>
      <c r="BL36" s="73"/>
      <c r="BM36" s="73"/>
    </row>
    <row r="37" spans="1:65" ht="16.7" customHeight="1">
      <c r="A37" s="279" t="s">
        <v>418</v>
      </c>
      <c r="B37" s="280">
        <f t="shared" ref="B37:M37" si="0">AVERAGE(B6:B36)</f>
        <v>-13.323924731182796</v>
      </c>
      <c r="C37" s="281">
        <f t="shared" si="0"/>
        <v>-14.001488095238097</v>
      </c>
      <c r="D37" s="281">
        <f t="shared" si="0"/>
        <v>-14.373655913978494</v>
      </c>
      <c r="E37" s="281">
        <f t="shared" si="0"/>
        <v>-13.136111111111116</v>
      </c>
      <c r="F37" s="281">
        <f t="shared" si="0"/>
        <v>-16.848118279569889</v>
      </c>
      <c r="G37" s="281">
        <f t="shared" si="0"/>
        <v>-22.472222222222218</v>
      </c>
      <c r="H37" s="281">
        <f t="shared" si="0"/>
        <v>-25.916666666666668</v>
      </c>
      <c r="I37" s="281">
        <f t="shared" si="0"/>
        <v>-25.116935483870979</v>
      </c>
      <c r="J37" s="281">
        <f t="shared" si="0"/>
        <v>-26.049999999999994</v>
      </c>
      <c r="K37" s="281">
        <f t="shared" si="0"/>
        <v>-24.411290322580658</v>
      </c>
      <c r="L37" s="281">
        <f t="shared" si="0"/>
        <v>-15.659722222222225</v>
      </c>
      <c r="M37" s="282">
        <f t="shared" si="0"/>
        <v>-14.731182795698924</v>
      </c>
      <c r="N37" s="291"/>
      <c r="O37" s="279" t="s">
        <v>418</v>
      </c>
      <c r="P37" s="280">
        <f t="shared" ref="P37:AA37" si="1">AVERAGE(P6:P36)</f>
        <v>88.107526881720432</v>
      </c>
      <c r="Q37" s="281">
        <f t="shared" si="1"/>
        <v>85.214285714285694</v>
      </c>
      <c r="R37" s="281">
        <f t="shared" si="1"/>
        <v>82.841397849462368</v>
      </c>
      <c r="S37" s="281">
        <f t="shared" si="1"/>
        <v>86.438888888888883</v>
      </c>
      <c r="T37" s="281">
        <f t="shared" si="1"/>
        <v>83.357526881720418</v>
      </c>
      <c r="U37" s="281">
        <f t="shared" si="1"/>
        <v>77.687500000000014</v>
      </c>
      <c r="V37" s="281">
        <f t="shared" si="1"/>
        <v>72.908602150537632</v>
      </c>
      <c r="W37" s="281">
        <f t="shared" si="1"/>
        <v>72.297043010752674</v>
      </c>
      <c r="X37" s="281">
        <f t="shared" si="1"/>
        <v>71.55416666666666</v>
      </c>
      <c r="Y37" s="281">
        <f t="shared" si="1"/>
        <v>72.598118279569903</v>
      </c>
      <c r="Z37" s="281">
        <f t="shared" si="1"/>
        <v>83.590277777777771</v>
      </c>
      <c r="AA37" s="282">
        <f t="shared" si="1"/>
        <v>85.369623655913969</v>
      </c>
      <c r="AB37" s="279" t="s">
        <v>418</v>
      </c>
      <c r="AC37" s="280">
        <f t="shared" ref="AC37:AN37" si="2">AVERAGE(AC6:AC36)</f>
        <v>-27.485215053763444</v>
      </c>
      <c r="AD37" s="281">
        <f t="shared" si="2"/>
        <v>-28.473214285714281</v>
      </c>
      <c r="AE37" s="281">
        <f t="shared" si="2"/>
        <v>-29.79435483870968</v>
      </c>
      <c r="AF37" s="281">
        <f t="shared" si="2"/>
        <v>-26.869444444444447</v>
      </c>
      <c r="AG37" s="281">
        <f t="shared" si="2"/>
        <v>-30.744623655913983</v>
      </c>
      <c r="AH37" s="281">
        <f t="shared" si="2"/>
        <v>-36.673611111111107</v>
      </c>
      <c r="AI37" s="281">
        <f t="shared" si="2"/>
        <v>-42.888440860215056</v>
      </c>
      <c r="AJ37" s="281">
        <f t="shared" si="2"/>
        <v>-42.529569892473127</v>
      </c>
      <c r="AK37" s="281">
        <f t="shared" si="2"/>
        <v>-45.804166666666674</v>
      </c>
      <c r="AL37" s="281">
        <f t="shared" si="2"/>
        <v>-41.905913978494617</v>
      </c>
      <c r="AM37" s="281">
        <f t="shared" si="2"/>
        <v>-30.545833333333341</v>
      </c>
      <c r="AN37" s="282">
        <f t="shared" si="2"/>
        <v>-30.0752688172043</v>
      </c>
      <c r="AO37" s="291"/>
      <c r="AP37" s="279" t="s">
        <v>418</v>
      </c>
      <c r="AQ37" s="280">
        <f t="shared" ref="AQ37:BB37" si="3">AVERAGE(AQ6:AQ36)</f>
        <v>109.55241935483865</v>
      </c>
      <c r="AR37" s="281">
        <f t="shared" si="3"/>
        <v>108.53273809523807</v>
      </c>
      <c r="AS37" s="281">
        <f t="shared" si="3"/>
        <v>106.30510752688174</v>
      </c>
      <c r="AT37" s="281">
        <f t="shared" si="3"/>
        <v>113.40833333333336</v>
      </c>
      <c r="AU37" s="281">
        <f t="shared" si="3"/>
        <v>111.2096774193548</v>
      </c>
      <c r="AV37" s="281">
        <f t="shared" si="3"/>
        <v>105.4444444444445</v>
      </c>
      <c r="AW37" s="281">
        <f t="shared" si="3"/>
        <v>101.33198924731178</v>
      </c>
      <c r="AX37" s="281">
        <f t="shared" si="3"/>
        <v>101.66801075268819</v>
      </c>
      <c r="AY37" s="281">
        <f t="shared" si="3"/>
        <v>99.365277777777777</v>
      </c>
      <c r="AZ37" s="281">
        <f t="shared" si="3"/>
        <v>100.15322580645163</v>
      </c>
      <c r="BA37" s="281">
        <f t="shared" si="3"/>
        <v>110.42083333333328</v>
      </c>
      <c r="BB37" s="282">
        <f t="shared" si="3"/>
        <v>112.28763440860213</v>
      </c>
      <c r="BC37" s="196"/>
      <c r="BD37" s="196"/>
      <c r="BE37" s="196"/>
      <c r="BF37" s="73"/>
      <c r="BG37" s="73"/>
      <c r="BH37" s="73"/>
      <c r="BI37" s="73"/>
      <c r="BJ37" s="73"/>
      <c r="BK37" s="73"/>
      <c r="BL37" s="73"/>
      <c r="BM37" s="73"/>
    </row>
    <row r="38" spans="1:65" ht="16.7" customHeight="1">
      <c r="A38" s="283" t="s">
        <v>419</v>
      </c>
      <c r="B38" s="284">
        <v>-10</v>
      </c>
      <c r="C38" s="292">
        <v>-13</v>
      </c>
      <c r="D38" s="292">
        <v>-12</v>
      </c>
      <c r="E38" s="292">
        <v>-7.9999999999999902</v>
      </c>
      <c r="F38" s="292">
        <v>-13</v>
      </c>
      <c r="G38" s="292">
        <v>-18</v>
      </c>
      <c r="H38" s="292">
        <v>-19</v>
      </c>
      <c r="I38" s="292">
        <v>-18</v>
      </c>
      <c r="J38" s="292">
        <v>-22</v>
      </c>
      <c r="K38" s="292">
        <v>-14</v>
      </c>
      <c r="L38" s="292">
        <v>-12</v>
      </c>
      <c r="M38" s="286">
        <v>-13</v>
      </c>
      <c r="N38" s="293"/>
      <c r="O38" s="283" t="s">
        <v>419</v>
      </c>
      <c r="P38" s="294">
        <v>91</v>
      </c>
      <c r="Q38" s="295">
        <v>87</v>
      </c>
      <c r="R38" s="295">
        <v>84</v>
      </c>
      <c r="S38" s="295">
        <v>92</v>
      </c>
      <c r="T38" s="295">
        <v>88</v>
      </c>
      <c r="U38" s="295">
        <v>81</v>
      </c>
      <c r="V38" s="295">
        <v>77</v>
      </c>
      <c r="W38" s="295">
        <v>75</v>
      </c>
      <c r="X38" s="295">
        <v>74</v>
      </c>
      <c r="Y38" s="295">
        <v>78</v>
      </c>
      <c r="Z38" s="295">
        <v>85</v>
      </c>
      <c r="AA38" s="296">
        <v>87</v>
      </c>
      <c r="AB38" s="283" t="s">
        <v>419</v>
      </c>
      <c r="AC38" s="294">
        <v>-24</v>
      </c>
      <c r="AD38" s="295">
        <v>-28</v>
      </c>
      <c r="AE38" s="295">
        <v>-28</v>
      </c>
      <c r="AF38" s="295">
        <v>-6.0000000000000098</v>
      </c>
      <c r="AG38" s="295">
        <v>-27</v>
      </c>
      <c r="AH38" s="295">
        <v>-31</v>
      </c>
      <c r="AI38" s="295">
        <v>-34</v>
      </c>
      <c r="AJ38" s="295">
        <v>-34</v>
      </c>
      <c r="AK38" s="295">
        <v>-40</v>
      </c>
      <c r="AL38" s="295">
        <v>-31</v>
      </c>
      <c r="AM38" s="295">
        <v>-27</v>
      </c>
      <c r="AN38" s="296">
        <v>-29</v>
      </c>
      <c r="AO38" s="293"/>
      <c r="AP38" s="283" t="s">
        <v>419</v>
      </c>
      <c r="AQ38" s="294">
        <v>115</v>
      </c>
      <c r="AR38" s="295">
        <v>110</v>
      </c>
      <c r="AS38" s="295">
        <v>109</v>
      </c>
      <c r="AT38" s="295">
        <v>124</v>
      </c>
      <c r="AU38" s="295">
        <v>117</v>
      </c>
      <c r="AV38" s="295">
        <v>109</v>
      </c>
      <c r="AW38" s="295">
        <v>108</v>
      </c>
      <c r="AX38" s="295">
        <v>106</v>
      </c>
      <c r="AY38" s="295">
        <v>102</v>
      </c>
      <c r="AZ38" s="295">
        <v>108</v>
      </c>
      <c r="BA38" s="295">
        <v>113</v>
      </c>
      <c r="BB38" s="296">
        <v>114</v>
      </c>
      <c r="BC38" s="196"/>
      <c r="BD38" s="196"/>
      <c r="BE38" s="196"/>
      <c r="BF38" s="73"/>
      <c r="BG38" s="73"/>
      <c r="BH38" s="73"/>
      <c r="BI38" s="73"/>
      <c r="BJ38" s="73"/>
      <c r="BK38" s="73"/>
      <c r="BL38" s="73"/>
      <c r="BM38" s="73"/>
    </row>
    <row r="39" spans="1:65" ht="16.7" customHeight="1">
      <c r="A39" s="287" t="s">
        <v>420</v>
      </c>
      <c r="B39" s="288">
        <v>-15</v>
      </c>
      <c r="C39" s="289">
        <v>-15</v>
      </c>
      <c r="D39" s="289">
        <v>-16</v>
      </c>
      <c r="E39" s="289">
        <v>-16</v>
      </c>
      <c r="F39" s="289">
        <v>-19</v>
      </c>
      <c r="G39" s="289">
        <v>-25</v>
      </c>
      <c r="H39" s="289">
        <v>-31</v>
      </c>
      <c r="I39" s="289">
        <v>-32</v>
      </c>
      <c r="J39" s="289">
        <v>-28</v>
      </c>
      <c r="K39" s="289">
        <v>-27</v>
      </c>
      <c r="L39" s="289">
        <v>-18</v>
      </c>
      <c r="M39" s="290">
        <v>-16</v>
      </c>
      <c r="N39" s="293"/>
      <c r="O39" s="287" t="s">
        <v>420</v>
      </c>
      <c r="P39" s="297">
        <v>85</v>
      </c>
      <c r="Q39" s="298">
        <v>83</v>
      </c>
      <c r="R39" s="298">
        <v>82</v>
      </c>
      <c r="S39" s="298">
        <v>82</v>
      </c>
      <c r="T39" s="298">
        <v>80</v>
      </c>
      <c r="U39" s="298">
        <v>75</v>
      </c>
      <c r="V39" s="298">
        <v>69</v>
      </c>
      <c r="W39" s="298">
        <v>68</v>
      </c>
      <c r="X39" s="298">
        <v>70</v>
      </c>
      <c r="Y39" s="298">
        <v>71</v>
      </c>
      <c r="Z39" s="298">
        <v>78</v>
      </c>
      <c r="AA39" s="299">
        <v>84</v>
      </c>
      <c r="AB39" s="287" t="s">
        <v>420</v>
      </c>
      <c r="AC39" s="297">
        <v>-29</v>
      </c>
      <c r="AD39" s="298">
        <v>-30</v>
      </c>
      <c r="AE39" s="298">
        <v>-32</v>
      </c>
      <c r="AF39" s="298">
        <v>-34</v>
      </c>
      <c r="AG39" s="298">
        <v>-33</v>
      </c>
      <c r="AH39" s="298">
        <v>-41</v>
      </c>
      <c r="AI39" s="298">
        <v>-52</v>
      </c>
      <c r="AJ39" s="298">
        <v>-55</v>
      </c>
      <c r="AK39" s="298">
        <v>-51</v>
      </c>
      <c r="AL39" s="298">
        <v>-46</v>
      </c>
      <c r="AM39" s="298">
        <v>-35</v>
      </c>
      <c r="AN39" s="299">
        <v>-31</v>
      </c>
      <c r="AO39" s="293"/>
      <c r="AP39" s="287" t="s">
        <v>420</v>
      </c>
      <c r="AQ39" s="297">
        <v>100</v>
      </c>
      <c r="AR39" s="298">
        <v>104</v>
      </c>
      <c r="AS39" s="298">
        <v>100</v>
      </c>
      <c r="AT39" s="298">
        <v>104</v>
      </c>
      <c r="AU39" s="298">
        <v>108</v>
      </c>
      <c r="AV39" s="298">
        <v>103</v>
      </c>
      <c r="AW39" s="298">
        <v>97</v>
      </c>
      <c r="AX39" s="298">
        <v>95</v>
      </c>
      <c r="AY39" s="298">
        <v>97</v>
      </c>
      <c r="AZ39" s="298">
        <v>97</v>
      </c>
      <c r="BA39" s="298">
        <v>107</v>
      </c>
      <c r="BB39" s="299">
        <v>109</v>
      </c>
      <c r="BC39" s="196"/>
      <c r="BD39" s="196"/>
      <c r="BE39" s="196"/>
      <c r="BF39" s="73"/>
      <c r="BG39" s="73"/>
      <c r="BH39" s="73"/>
      <c r="BI39" s="73"/>
      <c r="BJ39" s="73"/>
      <c r="BK39" s="73"/>
      <c r="BL39" s="73"/>
      <c r="BM39" s="73"/>
    </row>
    <row r="40" spans="1:65" ht="16.7" customHeight="1">
      <c r="A40" s="418" t="s">
        <v>421</v>
      </c>
      <c r="B40" s="418"/>
      <c r="C40" s="418"/>
      <c r="D40" s="418" t="s">
        <v>422</v>
      </c>
      <c r="E40" s="418"/>
      <c r="F40" s="418"/>
      <c r="G40" s="418"/>
      <c r="H40" s="418"/>
      <c r="I40" s="418" t="s">
        <v>423</v>
      </c>
      <c r="J40" s="418"/>
      <c r="K40" s="418"/>
      <c r="L40" s="418"/>
      <c r="M40" s="418"/>
      <c r="N40" s="196"/>
      <c r="O40" s="418" t="s">
        <v>424</v>
      </c>
      <c r="P40" s="418"/>
      <c r="Q40" s="418"/>
      <c r="R40" s="418" t="s">
        <v>425</v>
      </c>
      <c r="S40" s="418"/>
      <c r="T40" s="418"/>
      <c r="U40" s="418"/>
      <c r="V40" s="418"/>
      <c r="W40" s="418" t="s">
        <v>426</v>
      </c>
      <c r="X40" s="418"/>
      <c r="Y40" s="418"/>
      <c r="Z40" s="418"/>
      <c r="AA40" s="418"/>
      <c r="AB40" s="418" t="s">
        <v>427</v>
      </c>
      <c r="AC40" s="418"/>
      <c r="AD40" s="418"/>
      <c r="AE40" s="418" t="s">
        <v>428</v>
      </c>
      <c r="AF40" s="418"/>
      <c r="AG40" s="418"/>
      <c r="AH40" s="418"/>
      <c r="AI40" s="418"/>
      <c r="AJ40" s="418" t="s">
        <v>429</v>
      </c>
      <c r="AK40" s="418"/>
      <c r="AL40" s="418"/>
      <c r="AM40" s="418"/>
      <c r="AN40" s="418"/>
      <c r="AO40" s="196"/>
      <c r="AP40" s="418" t="s">
        <v>430</v>
      </c>
      <c r="AQ40" s="418"/>
      <c r="AR40" s="418"/>
      <c r="AS40" s="418" t="s">
        <v>431</v>
      </c>
      <c r="AT40" s="418"/>
      <c r="AU40" s="418"/>
      <c r="AV40" s="418"/>
      <c r="AW40" s="418"/>
      <c r="AX40" s="418" t="s">
        <v>432</v>
      </c>
      <c r="AY40" s="418"/>
      <c r="AZ40" s="418"/>
      <c r="BA40" s="418"/>
      <c r="BB40" s="418"/>
      <c r="BC40" s="196"/>
      <c r="BD40" s="196"/>
      <c r="BE40" s="196"/>
      <c r="BF40" s="73"/>
      <c r="BG40" s="73"/>
      <c r="BH40" s="73"/>
      <c r="BI40" s="73"/>
      <c r="BJ40" s="73"/>
      <c r="BK40" s="73"/>
      <c r="BL40" s="73"/>
      <c r="BM40" s="73"/>
    </row>
    <row r="41" spans="1:65" ht="16.7" customHeight="1">
      <c r="A41" s="300"/>
      <c r="B41" s="196"/>
      <c r="C41" s="196"/>
      <c r="D41" s="300"/>
      <c r="E41" s="196"/>
      <c r="F41" s="196"/>
      <c r="G41" s="196"/>
      <c r="H41" s="196"/>
      <c r="I41" s="300"/>
      <c r="J41" s="196"/>
      <c r="K41" s="196"/>
      <c r="L41" s="196"/>
      <c r="M41" s="196"/>
      <c r="N41" s="196"/>
      <c r="O41" s="300"/>
      <c r="P41" s="196"/>
      <c r="Q41" s="196"/>
      <c r="R41" s="300"/>
      <c r="S41" s="196"/>
      <c r="T41" s="196"/>
      <c r="U41" s="196"/>
      <c r="V41" s="196"/>
      <c r="W41" s="300"/>
      <c r="X41" s="196"/>
      <c r="Y41" s="196"/>
      <c r="Z41" s="196"/>
      <c r="AA41" s="196"/>
      <c r="AB41" s="300"/>
      <c r="AC41" s="196"/>
      <c r="AD41" s="196"/>
      <c r="AE41" s="300"/>
      <c r="AF41" s="196"/>
      <c r="AG41" s="196"/>
      <c r="AH41" s="196"/>
      <c r="AI41" s="196"/>
      <c r="AJ41" s="300"/>
      <c r="AK41" s="196"/>
      <c r="AL41" s="196"/>
      <c r="AM41" s="196"/>
      <c r="AN41" s="196"/>
      <c r="AO41" s="196"/>
      <c r="AP41" s="300"/>
      <c r="AQ41" s="196"/>
      <c r="AR41" s="196"/>
      <c r="AS41" s="300"/>
      <c r="AT41" s="196"/>
      <c r="AU41" s="196"/>
      <c r="AV41" s="196"/>
      <c r="AW41" s="196"/>
      <c r="AX41" s="300"/>
      <c r="AY41" s="196"/>
      <c r="AZ41" s="196"/>
      <c r="BA41" s="196"/>
      <c r="BB41" s="196"/>
      <c r="BC41" s="196"/>
      <c r="BD41" s="196"/>
      <c r="BE41" s="196"/>
      <c r="BF41" s="73"/>
      <c r="BG41" s="73"/>
      <c r="BH41" s="73"/>
      <c r="BI41" s="73"/>
      <c r="BJ41" s="73"/>
      <c r="BK41" s="73"/>
      <c r="BL41" s="73"/>
      <c r="BM41" s="73"/>
    </row>
    <row r="42" spans="1:65" ht="16.7" customHeight="1">
      <c r="A42" s="300"/>
      <c r="B42" s="196"/>
      <c r="C42" s="196"/>
      <c r="D42" s="300"/>
      <c r="E42" s="196"/>
      <c r="F42" s="196"/>
      <c r="G42" s="196"/>
      <c r="H42" s="196"/>
      <c r="I42" s="300"/>
      <c r="J42" s="196"/>
      <c r="K42" s="196"/>
      <c r="L42" s="196"/>
      <c r="M42" s="196"/>
      <c r="N42" s="196"/>
      <c r="O42" s="300"/>
      <c r="P42" s="196"/>
      <c r="Q42" s="196"/>
      <c r="R42" s="300"/>
      <c r="S42" s="196"/>
      <c r="T42" s="196"/>
      <c r="U42" s="196"/>
      <c r="V42" s="196"/>
      <c r="W42" s="300"/>
      <c r="X42" s="196"/>
      <c r="Y42" s="196"/>
      <c r="Z42" s="196"/>
      <c r="AA42" s="196"/>
      <c r="AB42" s="300"/>
      <c r="AC42" s="196"/>
      <c r="AD42" s="196"/>
      <c r="AE42" s="300"/>
      <c r="AF42" s="196"/>
      <c r="AG42" s="196"/>
      <c r="AH42" s="196"/>
      <c r="AI42" s="196"/>
      <c r="AJ42" s="300"/>
      <c r="AK42" s="196"/>
      <c r="AL42" s="196"/>
      <c r="AM42" s="196"/>
      <c r="AN42" s="196"/>
      <c r="AO42" s="196"/>
      <c r="AP42" s="300"/>
      <c r="AQ42" s="196"/>
      <c r="AR42" s="196"/>
      <c r="AS42" s="300"/>
      <c r="AT42" s="196"/>
      <c r="AU42" s="196"/>
      <c r="AV42" s="196"/>
      <c r="AW42" s="196"/>
      <c r="AX42" s="300"/>
      <c r="AY42" s="196"/>
      <c r="AZ42" s="196"/>
      <c r="BA42" s="196"/>
      <c r="BB42" s="196"/>
      <c r="BC42" s="196"/>
      <c r="BD42" s="196"/>
      <c r="BE42" s="196"/>
      <c r="BF42" s="73"/>
      <c r="BG42" s="73"/>
      <c r="BH42" s="73"/>
      <c r="BI42" s="73"/>
      <c r="BJ42" s="73"/>
      <c r="BK42" s="73"/>
      <c r="BL42" s="73"/>
      <c r="BM42" s="73"/>
    </row>
    <row r="43" spans="1:65" ht="16.7" customHeight="1">
      <c r="A43" s="275" t="s">
        <v>433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278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278"/>
      <c r="AA43" s="196"/>
      <c r="AB43" s="414" t="s">
        <v>434</v>
      </c>
      <c r="AC43" s="414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73"/>
      <c r="BG43" s="73"/>
      <c r="BH43" s="73"/>
      <c r="BI43" s="73"/>
      <c r="BJ43" s="73"/>
      <c r="BK43" s="73"/>
      <c r="BL43" s="73"/>
      <c r="BM43" s="73"/>
    </row>
    <row r="44" spans="1:65" ht="16.7" customHeight="1">
      <c r="A44" s="196"/>
      <c r="B44" s="196"/>
      <c r="C44" s="27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278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278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278"/>
      <c r="AP44" s="278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278"/>
      <c r="BB44" s="196"/>
      <c r="BC44" s="196"/>
      <c r="BD44" s="196"/>
      <c r="BE44" s="196"/>
      <c r="BF44" s="73"/>
      <c r="BG44" s="73"/>
      <c r="BH44" s="73"/>
      <c r="BI44" s="73"/>
      <c r="BJ44" s="73"/>
      <c r="BK44" s="73"/>
      <c r="BL44" s="73"/>
      <c r="BM44" s="73"/>
    </row>
    <row r="45" spans="1:65" ht="16.7" customHeight="1">
      <c r="A45" s="196" t="s">
        <v>435</v>
      </c>
      <c r="B45" s="196"/>
      <c r="C45" s="196"/>
      <c r="D45" s="196"/>
      <c r="E45" s="196"/>
      <c r="F45" s="196"/>
      <c r="G45" s="196"/>
      <c r="H45" s="196"/>
      <c r="I45" s="196"/>
      <c r="J45" s="196"/>
      <c r="K45" s="276" t="s">
        <v>436</v>
      </c>
      <c r="L45" s="196"/>
      <c r="M45" s="196"/>
      <c r="N45" s="196"/>
      <c r="O45" s="196" t="s">
        <v>437</v>
      </c>
      <c r="P45" s="196"/>
      <c r="Q45" s="196"/>
      <c r="R45" s="196"/>
      <c r="S45" s="196"/>
      <c r="T45" s="196"/>
      <c r="U45" s="196"/>
      <c r="V45" s="196"/>
      <c r="W45" s="196"/>
      <c r="X45" s="196"/>
      <c r="Y45" s="276" t="s">
        <v>438</v>
      </c>
      <c r="Z45" s="196"/>
      <c r="AA45" s="196"/>
      <c r="AB45" s="196" t="s">
        <v>439</v>
      </c>
      <c r="AC45" s="196"/>
      <c r="AD45" s="196"/>
      <c r="AE45" s="196"/>
      <c r="AF45" s="196"/>
      <c r="AG45" s="196"/>
      <c r="AH45" s="196"/>
      <c r="AI45" s="196"/>
      <c r="AJ45" s="196"/>
      <c r="AK45" s="196"/>
      <c r="AL45" s="276" t="s">
        <v>440</v>
      </c>
      <c r="AM45" s="196"/>
      <c r="AN45" s="196"/>
      <c r="AO45" s="196"/>
      <c r="AP45" s="196" t="s">
        <v>441</v>
      </c>
      <c r="AQ45" s="196"/>
      <c r="AR45" s="196"/>
      <c r="AS45" s="196"/>
      <c r="AT45" s="196"/>
      <c r="AU45" s="196"/>
      <c r="AV45" s="196"/>
      <c r="AW45" s="196"/>
      <c r="AX45" s="196"/>
      <c r="AY45" s="196"/>
      <c r="AZ45" s="276" t="s">
        <v>414</v>
      </c>
      <c r="BA45" s="196"/>
      <c r="BB45" s="196"/>
      <c r="BC45" s="196"/>
      <c r="BD45" s="196"/>
      <c r="BE45" s="196"/>
      <c r="BF45" s="73"/>
      <c r="BG45" s="73"/>
      <c r="BH45" s="73"/>
      <c r="BI45" s="73"/>
      <c r="BJ45" s="73"/>
      <c r="BK45" s="73"/>
      <c r="BL45" s="73"/>
      <c r="BM45" s="73"/>
    </row>
    <row r="46" spans="1:65" ht="16.7" customHeight="1">
      <c r="A46" s="417" t="s">
        <v>415</v>
      </c>
      <c r="B46" s="416" t="s">
        <v>416</v>
      </c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196"/>
      <c r="O46" s="417" t="s">
        <v>417</v>
      </c>
      <c r="P46" s="416" t="s">
        <v>416</v>
      </c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7" t="s">
        <v>415</v>
      </c>
      <c r="AC46" s="416" t="s">
        <v>416</v>
      </c>
      <c r="AD46" s="416"/>
      <c r="AE46" s="416"/>
      <c r="AF46" s="416"/>
      <c r="AG46" s="416"/>
      <c r="AH46" s="416"/>
      <c r="AI46" s="416"/>
      <c r="AJ46" s="416"/>
      <c r="AK46" s="416"/>
      <c r="AL46" s="416"/>
      <c r="AM46" s="416"/>
      <c r="AN46" s="416"/>
      <c r="AO46" s="196"/>
      <c r="AP46" s="417" t="s">
        <v>417</v>
      </c>
      <c r="AQ46" s="416" t="s">
        <v>416</v>
      </c>
      <c r="AR46" s="416"/>
      <c r="AS46" s="416"/>
      <c r="AT46" s="416"/>
      <c r="AU46" s="416"/>
      <c r="AV46" s="416"/>
      <c r="AW46" s="416"/>
      <c r="AX46" s="416"/>
      <c r="AY46" s="416"/>
      <c r="AZ46" s="416"/>
      <c r="BA46" s="416"/>
      <c r="BB46" s="416"/>
      <c r="BC46" s="196"/>
      <c r="BD46" s="196"/>
      <c r="BE46" s="196"/>
      <c r="BF46" s="73"/>
      <c r="BG46" s="73"/>
      <c r="BH46" s="73"/>
      <c r="BI46" s="73"/>
      <c r="BJ46" s="73"/>
      <c r="BK46" s="73"/>
      <c r="BL46" s="73"/>
      <c r="BM46" s="73"/>
    </row>
    <row r="47" spans="1:65" ht="16.7" customHeight="1">
      <c r="A47" s="417"/>
      <c r="B47" s="277">
        <v>1</v>
      </c>
      <c r="C47" s="277">
        <v>2</v>
      </c>
      <c r="D47" s="277">
        <v>3</v>
      </c>
      <c r="E47" s="277">
        <v>4</v>
      </c>
      <c r="F47" s="277">
        <v>5</v>
      </c>
      <c r="G47" s="277">
        <v>6</v>
      </c>
      <c r="H47" s="277">
        <v>7</v>
      </c>
      <c r="I47" s="277">
        <v>8</v>
      </c>
      <c r="J47" s="277">
        <v>9</v>
      </c>
      <c r="K47" s="277">
        <v>10</v>
      </c>
      <c r="L47" s="277">
        <v>11</v>
      </c>
      <c r="M47" s="277">
        <v>12</v>
      </c>
      <c r="N47" s="278"/>
      <c r="O47" s="417"/>
      <c r="P47" s="277">
        <v>1</v>
      </c>
      <c r="Q47" s="277">
        <v>2</v>
      </c>
      <c r="R47" s="277">
        <v>3</v>
      </c>
      <c r="S47" s="277">
        <v>4</v>
      </c>
      <c r="T47" s="277">
        <v>5</v>
      </c>
      <c r="U47" s="277">
        <v>6</v>
      </c>
      <c r="V47" s="277">
        <v>7</v>
      </c>
      <c r="W47" s="277">
        <v>8</v>
      </c>
      <c r="X47" s="277">
        <v>9</v>
      </c>
      <c r="Y47" s="277">
        <v>10</v>
      </c>
      <c r="Z47" s="277">
        <v>11</v>
      </c>
      <c r="AA47" s="277">
        <v>12</v>
      </c>
      <c r="AB47" s="417"/>
      <c r="AC47" s="302">
        <v>1</v>
      </c>
      <c r="AD47" s="302">
        <v>2</v>
      </c>
      <c r="AE47" s="302">
        <v>3</v>
      </c>
      <c r="AF47" s="302">
        <v>4</v>
      </c>
      <c r="AG47" s="302">
        <v>5</v>
      </c>
      <c r="AH47" s="302">
        <v>6</v>
      </c>
      <c r="AI47" s="302">
        <v>7</v>
      </c>
      <c r="AJ47" s="302">
        <v>8</v>
      </c>
      <c r="AK47" s="302">
        <v>9</v>
      </c>
      <c r="AL47" s="302">
        <v>10</v>
      </c>
      <c r="AM47" s="302">
        <v>11</v>
      </c>
      <c r="AN47" s="302">
        <v>12</v>
      </c>
      <c r="AO47" s="278"/>
      <c r="AP47" s="417"/>
      <c r="AQ47" s="277">
        <v>1</v>
      </c>
      <c r="AR47" s="277">
        <v>2</v>
      </c>
      <c r="AS47" s="277">
        <v>3</v>
      </c>
      <c r="AT47" s="277">
        <v>4</v>
      </c>
      <c r="AU47" s="277">
        <v>5</v>
      </c>
      <c r="AV47" s="277">
        <v>6</v>
      </c>
      <c r="AW47" s="277">
        <v>7</v>
      </c>
      <c r="AX47" s="277">
        <v>8</v>
      </c>
      <c r="AY47" s="277">
        <v>9</v>
      </c>
      <c r="AZ47" s="277">
        <v>10</v>
      </c>
      <c r="BA47" s="277">
        <v>11</v>
      </c>
      <c r="BB47" s="277">
        <v>12</v>
      </c>
      <c r="BC47" s="196"/>
      <c r="BD47" s="196"/>
      <c r="BE47" s="196"/>
      <c r="BF47" s="73"/>
      <c r="BG47" s="73"/>
      <c r="BH47" s="73"/>
      <c r="BI47" s="73"/>
      <c r="BJ47" s="73"/>
      <c r="BK47" s="73"/>
      <c r="BL47" s="73"/>
      <c r="BM47" s="73"/>
    </row>
    <row r="48" spans="1:65" ht="16.7" customHeight="1">
      <c r="A48" s="279">
        <v>1</v>
      </c>
      <c r="B48" s="303">
        <v>12</v>
      </c>
      <c r="C48" s="304">
        <v>15</v>
      </c>
      <c r="D48" s="304">
        <v>15.5833333333333</v>
      </c>
      <c r="E48" s="304">
        <v>15</v>
      </c>
      <c r="F48" s="304">
        <v>12.7083333333333</v>
      </c>
      <c r="G48" s="304">
        <v>18.5</v>
      </c>
      <c r="H48" s="304">
        <v>22.375</v>
      </c>
      <c r="I48" s="304">
        <v>28.0833333333333</v>
      </c>
      <c r="J48" s="304">
        <v>28.0416666666667</v>
      </c>
      <c r="K48" s="304">
        <v>29</v>
      </c>
      <c r="L48" s="304">
        <v>20.0416666666667</v>
      </c>
      <c r="M48" s="305">
        <v>15.125</v>
      </c>
      <c r="N48" s="278"/>
      <c r="O48" s="279">
        <v>1</v>
      </c>
      <c r="P48" s="280">
        <v>153.583333333333</v>
      </c>
      <c r="Q48" s="281">
        <v>150.541666666667</v>
      </c>
      <c r="R48" s="281">
        <v>151.25</v>
      </c>
      <c r="S48" s="281">
        <v>151</v>
      </c>
      <c r="T48" s="281">
        <v>154.875</v>
      </c>
      <c r="U48" s="281">
        <v>149</v>
      </c>
      <c r="V48" s="281">
        <v>144.041666666667</v>
      </c>
      <c r="W48" s="281">
        <v>138</v>
      </c>
      <c r="X48" s="281">
        <v>138.541666666667</v>
      </c>
      <c r="Y48" s="281">
        <v>136.5</v>
      </c>
      <c r="Z48" s="281">
        <v>143.25</v>
      </c>
      <c r="AA48" s="282">
        <v>153</v>
      </c>
      <c r="AB48" s="279">
        <v>1</v>
      </c>
      <c r="AC48" s="280">
        <v>-14.2916666666667</v>
      </c>
      <c r="AD48" s="281">
        <v>-15.875</v>
      </c>
      <c r="AE48" s="281">
        <v>-17</v>
      </c>
      <c r="AF48" s="281">
        <v>-19.0833333333333</v>
      </c>
      <c r="AG48" s="281">
        <v>-14.2083333333333</v>
      </c>
      <c r="AH48" s="281">
        <v>-21.5833333333333</v>
      </c>
      <c r="AI48" s="281">
        <v>-24.125</v>
      </c>
      <c r="AJ48" s="281">
        <v>-36.6666666666667</v>
      </c>
      <c r="AK48" s="281">
        <v>-34.4166666666667</v>
      </c>
      <c r="AL48" s="281">
        <v>-34</v>
      </c>
      <c r="AM48" s="281">
        <v>-24.1666666666667</v>
      </c>
      <c r="AN48" s="282">
        <v>-17.9583333333333</v>
      </c>
      <c r="AO48" s="278"/>
      <c r="AP48" s="279">
        <v>1</v>
      </c>
      <c r="AQ48" s="280">
        <v>139.5</v>
      </c>
      <c r="AR48" s="281">
        <v>138</v>
      </c>
      <c r="AS48" s="281">
        <v>136</v>
      </c>
      <c r="AT48" s="281">
        <v>135</v>
      </c>
      <c r="AU48" s="281">
        <v>142.666666666667</v>
      </c>
      <c r="AV48" s="281">
        <v>136</v>
      </c>
      <c r="AW48" s="281">
        <v>132.041666666667</v>
      </c>
      <c r="AX48" s="281">
        <v>124.875</v>
      </c>
      <c r="AY48" s="281">
        <v>125</v>
      </c>
      <c r="AZ48" s="281">
        <v>122</v>
      </c>
      <c r="BA48" s="281">
        <v>127.958333333333</v>
      </c>
      <c r="BB48" s="282">
        <v>137</v>
      </c>
      <c r="BC48" s="196"/>
      <c r="BD48" s="196"/>
      <c r="BE48" s="196"/>
      <c r="BF48" s="73"/>
      <c r="BG48" s="73"/>
      <c r="BH48" s="73"/>
      <c r="BI48" s="73"/>
      <c r="BJ48" s="73"/>
      <c r="BK48" s="73"/>
      <c r="BL48" s="73"/>
      <c r="BM48" s="73"/>
    </row>
    <row r="49" spans="1:65" ht="16.7" customHeight="1">
      <c r="A49" s="283">
        <v>2</v>
      </c>
      <c r="B49" s="306">
        <v>11.6666666666667</v>
      </c>
      <c r="C49" s="307">
        <v>15.25</v>
      </c>
      <c r="D49" s="307">
        <v>15.5416666666667</v>
      </c>
      <c r="E49" s="307">
        <v>15.4583333333333</v>
      </c>
      <c r="F49" s="307">
        <v>13.0416666666667</v>
      </c>
      <c r="G49" s="307">
        <v>19.4166666666667</v>
      </c>
      <c r="H49" s="307">
        <v>23</v>
      </c>
      <c r="I49" s="307">
        <v>28.0416666666667</v>
      </c>
      <c r="J49" s="307">
        <v>27.5</v>
      </c>
      <c r="K49" s="307">
        <v>29</v>
      </c>
      <c r="L49" s="307">
        <v>19.9583333333333</v>
      </c>
      <c r="M49" s="308">
        <v>15.5</v>
      </c>
      <c r="N49" s="278"/>
      <c r="O49" s="283">
        <v>2</v>
      </c>
      <c r="P49" s="284">
        <v>154.208333333333</v>
      </c>
      <c r="Q49" s="285">
        <v>150</v>
      </c>
      <c r="R49" s="285">
        <v>151.083333333333</v>
      </c>
      <c r="S49" s="285">
        <v>151</v>
      </c>
      <c r="T49" s="285">
        <v>154</v>
      </c>
      <c r="U49" s="285">
        <v>148.625</v>
      </c>
      <c r="V49" s="285">
        <v>143.875</v>
      </c>
      <c r="W49" s="285">
        <v>138</v>
      </c>
      <c r="X49" s="285">
        <v>138.583333333333</v>
      </c>
      <c r="Y49" s="285">
        <v>136</v>
      </c>
      <c r="Z49" s="285">
        <v>144</v>
      </c>
      <c r="AA49" s="286">
        <v>152.958333333333</v>
      </c>
      <c r="AB49" s="283">
        <v>2</v>
      </c>
      <c r="AC49" s="284">
        <v>-13.75</v>
      </c>
      <c r="AD49" s="285">
        <v>-16</v>
      </c>
      <c r="AE49" s="285">
        <v>-17.25</v>
      </c>
      <c r="AF49" s="285">
        <v>-19</v>
      </c>
      <c r="AG49" s="285">
        <v>-14.5833333333333</v>
      </c>
      <c r="AH49" s="285">
        <v>-21.9583333333333</v>
      </c>
      <c r="AI49" s="285">
        <v>-25.375</v>
      </c>
      <c r="AJ49" s="285">
        <v>-34.375</v>
      </c>
      <c r="AK49" s="285">
        <v>-33.7083333333333</v>
      </c>
      <c r="AL49" s="285">
        <v>-34.4166666666667</v>
      </c>
      <c r="AM49" s="285">
        <v>-24.2916666666667</v>
      </c>
      <c r="AN49" s="286">
        <v>-17.9583333333333</v>
      </c>
      <c r="AO49" s="278"/>
      <c r="AP49" s="283">
        <v>2</v>
      </c>
      <c r="AQ49" s="284">
        <v>140.625</v>
      </c>
      <c r="AR49" s="285">
        <v>138</v>
      </c>
      <c r="AS49" s="285">
        <v>135.875</v>
      </c>
      <c r="AT49" s="285">
        <v>135.458333333333</v>
      </c>
      <c r="AU49" s="285">
        <v>142.083333333333</v>
      </c>
      <c r="AV49" s="285">
        <v>135.875</v>
      </c>
      <c r="AW49" s="285">
        <v>131.75</v>
      </c>
      <c r="AX49" s="285">
        <v>125</v>
      </c>
      <c r="AY49" s="285">
        <v>125</v>
      </c>
      <c r="AZ49" s="285">
        <v>121.5</v>
      </c>
      <c r="BA49" s="285">
        <v>128</v>
      </c>
      <c r="BB49" s="286">
        <v>137</v>
      </c>
      <c r="BC49" s="196"/>
      <c r="BD49" s="196"/>
      <c r="BE49" s="196"/>
      <c r="BF49" s="73"/>
      <c r="BG49" s="73"/>
      <c r="BH49" s="73"/>
      <c r="BI49" s="73"/>
      <c r="BJ49" s="73"/>
      <c r="BK49" s="73"/>
      <c r="BL49" s="73"/>
      <c r="BM49" s="73"/>
    </row>
    <row r="50" spans="1:65" ht="16.7" customHeight="1">
      <c r="A50" s="283">
        <v>3</v>
      </c>
      <c r="B50" s="306">
        <v>11.75</v>
      </c>
      <c r="C50" s="307">
        <v>15.75</v>
      </c>
      <c r="D50" s="307">
        <v>15.2916666666667</v>
      </c>
      <c r="E50" s="307">
        <v>15.7916666666667</v>
      </c>
      <c r="F50" s="307">
        <v>13.6666666666667</v>
      </c>
      <c r="G50" s="307">
        <v>19.9583333333333</v>
      </c>
      <c r="H50" s="307">
        <v>23.875</v>
      </c>
      <c r="I50" s="307">
        <v>28.75</v>
      </c>
      <c r="J50" s="307">
        <v>25.3333333333333</v>
      </c>
      <c r="K50" s="307">
        <v>29.0416666666667</v>
      </c>
      <c r="L50" s="307">
        <v>19.125</v>
      </c>
      <c r="M50" s="308">
        <v>15.3333333333333</v>
      </c>
      <c r="N50" s="278"/>
      <c r="O50" s="283">
        <v>3</v>
      </c>
      <c r="P50" s="284">
        <v>154.25</v>
      </c>
      <c r="Q50" s="285">
        <v>150</v>
      </c>
      <c r="R50" s="285">
        <v>152</v>
      </c>
      <c r="S50" s="285">
        <v>151.166666666667</v>
      </c>
      <c r="T50" s="285">
        <v>153.75</v>
      </c>
      <c r="U50" s="285">
        <v>147.958333333333</v>
      </c>
      <c r="V50" s="285">
        <v>143</v>
      </c>
      <c r="W50" s="285">
        <v>137.958333333333</v>
      </c>
      <c r="X50" s="285">
        <v>139</v>
      </c>
      <c r="Y50" s="285">
        <v>136</v>
      </c>
      <c r="Z50" s="285">
        <v>144</v>
      </c>
      <c r="AA50" s="286">
        <v>152.833333333333</v>
      </c>
      <c r="AB50" s="283">
        <v>3</v>
      </c>
      <c r="AC50" s="284">
        <v>-13.5416666666667</v>
      </c>
      <c r="AD50" s="285">
        <v>-16.0833333333333</v>
      </c>
      <c r="AE50" s="285">
        <v>-17.5416666666667</v>
      </c>
      <c r="AF50" s="285">
        <v>-19</v>
      </c>
      <c r="AG50" s="285">
        <v>-15.375</v>
      </c>
      <c r="AH50" s="285">
        <v>-22.5833333333333</v>
      </c>
      <c r="AI50" s="285">
        <v>-26.5</v>
      </c>
      <c r="AJ50" s="285">
        <v>-35.9166666666667</v>
      </c>
      <c r="AK50" s="285">
        <v>-30.8333333333333</v>
      </c>
      <c r="AL50" s="285">
        <v>-35</v>
      </c>
      <c r="AM50" s="285">
        <v>-23.875</v>
      </c>
      <c r="AN50" s="286">
        <v>-18</v>
      </c>
      <c r="AO50" s="278"/>
      <c r="AP50" s="283">
        <v>3</v>
      </c>
      <c r="AQ50" s="284">
        <v>141</v>
      </c>
      <c r="AR50" s="285">
        <v>138</v>
      </c>
      <c r="AS50" s="285">
        <v>136.583333333333</v>
      </c>
      <c r="AT50" s="285">
        <v>135.583333333333</v>
      </c>
      <c r="AU50" s="285">
        <v>141.75</v>
      </c>
      <c r="AV50" s="285">
        <v>135.083333333333</v>
      </c>
      <c r="AW50" s="285">
        <v>131.208333333333</v>
      </c>
      <c r="AX50" s="285">
        <v>124.666666666667</v>
      </c>
      <c r="AY50" s="285">
        <v>125.291666666667</v>
      </c>
      <c r="AZ50" s="285">
        <v>121</v>
      </c>
      <c r="BA50" s="285">
        <v>128</v>
      </c>
      <c r="BB50" s="286">
        <v>137</v>
      </c>
      <c r="BC50" s="196"/>
      <c r="BD50" s="196"/>
      <c r="BE50" s="196"/>
      <c r="BF50" s="73"/>
      <c r="BG50" s="73"/>
      <c r="BH50" s="73"/>
      <c r="BI50" s="73"/>
      <c r="BJ50" s="73"/>
      <c r="BK50" s="73"/>
      <c r="BL50" s="73"/>
      <c r="BM50" s="73"/>
    </row>
    <row r="51" spans="1:65" ht="16.7" customHeight="1">
      <c r="A51" s="283">
        <v>4</v>
      </c>
      <c r="B51" s="306">
        <v>12</v>
      </c>
      <c r="C51" s="307">
        <v>16</v>
      </c>
      <c r="D51" s="307">
        <v>16</v>
      </c>
      <c r="E51" s="307">
        <v>15.9166666666667</v>
      </c>
      <c r="F51" s="307">
        <v>14.25</v>
      </c>
      <c r="G51" s="307">
        <v>20.4583333333333</v>
      </c>
      <c r="H51" s="307">
        <v>25.4166666666667</v>
      </c>
      <c r="I51" s="307">
        <v>29.4583333333333</v>
      </c>
      <c r="J51" s="307">
        <v>27.125</v>
      </c>
      <c r="K51" s="307">
        <v>29.4583333333333</v>
      </c>
      <c r="L51" s="307">
        <v>15.0833333333333</v>
      </c>
      <c r="M51" s="308">
        <v>14.7083333333333</v>
      </c>
      <c r="N51" s="278"/>
      <c r="O51" s="283">
        <v>4</v>
      </c>
      <c r="P51" s="284">
        <v>154</v>
      </c>
      <c r="Q51" s="285">
        <v>150</v>
      </c>
      <c r="R51" s="285">
        <v>151.041666666667</v>
      </c>
      <c r="S51" s="285">
        <v>151.166666666667</v>
      </c>
      <c r="T51" s="285">
        <v>153</v>
      </c>
      <c r="U51" s="285">
        <v>147.291666666667</v>
      </c>
      <c r="V51" s="285">
        <v>142.958333333333</v>
      </c>
      <c r="W51" s="285">
        <v>137.041666666667</v>
      </c>
      <c r="X51" s="285">
        <v>139</v>
      </c>
      <c r="Y51" s="285">
        <v>136</v>
      </c>
      <c r="Z51" s="285">
        <v>147.166666666667</v>
      </c>
      <c r="AA51" s="286">
        <v>153.416666666667</v>
      </c>
      <c r="AB51" s="283">
        <v>4</v>
      </c>
      <c r="AC51" s="284">
        <v>-14</v>
      </c>
      <c r="AD51" s="285">
        <v>-16</v>
      </c>
      <c r="AE51" s="285">
        <v>-17.4166666666667</v>
      </c>
      <c r="AF51" s="285">
        <v>-19</v>
      </c>
      <c r="AG51" s="285">
        <v>-15.625</v>
      </c>
      <c r="AH51" s="285">
        <v>-23.25</v>
      </c>
      <c r="AI51" s="285">
        <v>-27.9166666666667</v>
      </c>
      <c r="AJ51" s="285">
        <v>-38.4583333333333</v>
      </c>
      <c r="AK51" s="285">
        <v>-32.1666666666667</v>
      </c>
      <c r="AL51" s="285">
        <v>-35.2916666666667</v>
      </c>
      <c r="AM51" s="285">
        <v>-19.5416666666667</v>
      </c>
      <c r="AN51" s="286">
        <v>-17.4583333333333</v>
      </c>
      <c r="AO51" s="278"/>
      <c r="AP51" s="283">
        <v>4</v>
      </c>
      <c r="AQ51" s="284">
        <v>140.208333333333</v>
      </c>
      <c r="AR51" s="285">
        <v>137.958333333333</v>
      </c>
      <c r="AS51" s="285">
        <v>135.75</v>
      </c>
      <c r="AT51" s="285">
        <v>135.083333333333</v>
      </c>
      <c r="AU51" s="285">
        <v>141.375</v>
      </c>
      <c r="AV51" s="285">
        <v>134.75</v>
      </c>
      <c r="AW51" s="285">
        <v>131.041666666667</v>
      </c>
      <c r="AX51" s="285">
        <v>124.416666666667</v>
      </c>
      <c r="AY51" s="285">
        <v>125.25</v>
      </c>
      <c r="AZ51" s="285">
        <v>121</v>
      </c>
      <c r="BA51" s="285">
        <v>131.291666666667</v>
      </c>
      <c r="BB51" s="286">
        <v>137.5</v>
      </c>
      <c r="BC51" s="196"/>
      <c r="BD51" s="196"/>
      <c r="BE51" s="196"/>
      <c r="BF51" s="73"/>
      <c r="BG51" s="73"/>
      <c r="BH51" s="73"/>
      <c r="BI51" s="73"/>
      <c r="BJ51" s="73"/>
      <c r="BK51" s="73"/>
      <c r="BL51" s="73"/>
      <c r="BM51" s="73"/>
    </row>
    <row r="52" spans="1:65" ht="16.7" customHeight="1">
      <c r="A52" s="283">
        <v>5</v>
      </c>
      <c r="B52" s="306">
        <v>12.4583333333333</v>
      </c>
      <c r="C52" s="307">
        <v>15.2916666666667</v>
      </c>
      <c r="D52" s="307">
        <v>16</v>
      </c>
      <c r="E52" s="307">
        <v>15.2916666666667</v>
      </c>
      <c r="F52" s="307">
        <v>14.5416666666667</v>
      </c>
      <c r="G52" s="307">
        <v>20.7916666666667</v>
      </c>
      <c r="H52" s="307">
        <v>26.5833333333333</v>
      </c>
      <c r="I52" s="307">
        <v>29.75</v>
      </c>
      <c r="J52" s="307">
        <v>28.1666666666667</v>
      </c>
      <c r="K52" s="307">
        <v>29.5416666666667</v>
      </c>
      <c r="L52" s="307">
        <v>15.5416666666667</v>
      </c>
      <c r="M52" s="308">
        <v>14</v>
      </c>
      <c r="N52" s="278"/>
      <c r="O52" s="283">
        <v>5</v>
      </c>
      <c r="P52" s="284">
        <v>153.708333333333</v>
      </c>
      <c r="Q52" s="285">
        <v>150.041666666667</v>
      </c>
      <c r="R52" s="285">
        <v>151</v>
      </c>
      <c r="S52" s="285">
        <v>151</v>
      </c>
      <c r="T52" s="285">
        <v>152.625</v>
      </c>
      <c r="U52" s="285">
        <v>147</v>
      </c>
      <c r="V52" s="285">
        <v>142.708333333333</v>
      </c>
      <c r="W52" s="285">
        <v>136.916666666667</v>
      </c>
      <c r="X52" s="285">
        <v>138.75</v>
      </c>
      <c r="Y52" s="285">
        <v>136</v>
      </c>
      <c r="Z52" s="285">
        <v>149.583333333333</v>
      </c>
      <c r="AA52" s="286">
        <v>154</v>
      </c>
      <c r="AB52" s="283">
        <v>5</v>
      </c>
      <c r="AC52" s="284">
        <v>-14</v>
      </c>
      <c r="AD52" s="285">
        <v>-16</v>
      </c>
      <c r="AE52" s="285">
        <v>-17.7083333333333</v>
      </c>
      <c r="AF52" s="285">
        <v>-19</v>
      </c>
      <c r="AG52" s="285">
        <v>-15.625</v>
      </c>
      <c r="AH52" s="285">
        <v>-23.875</v>
      </c>
      <c r="AI52" s="285">
        <v>-28</v>
      </c>
      <c r="AJ52" s="285">
        <v>-39.7083333333333</v>
      </c>
      <c r="AK52" s="285">
        <v>-34</v>
      </c>
      <c r="AL52" s="285">
        <v>-35.625</v>
      </c>
      <c r="AM52" s="285">
        <v>-19.0416666666667</v>
      </c>
      <c r="AN52" s="286">
        <v>-17</v>
      </c>
      <c r="AO52" s="278"/>
      <c r="AP52" s="283">
        <v>5</v>
      </c>
      <c r="AQ52" s="284">
        <v>140</v>
      </c>
      <c r="AR52" s="285">
        <v>137.916666666667</v>
      </c>
      <c r="AS52" s="285">
        <v>136.541666666667</v>
      </c>
      <c r="AT52" s="285">
        <v>135</v>
      </c>
      <c r="AU52" s="285">
        <v>140.916666666667</v>
      </c>
      <c r="AV52" s="285">
        <v>134.25</v>
      </c>
      <c r="AW52" s="285">
        <v>130.75</v>
      </c>
      <c r="AX52" s="285">
        <v>123.916666666667</v>
      </c>
      <c r="AY52" s="285">
        <v>125.083333333333</v>
      </c>
      <c r="AZ52" s="285">
        <v>121</v>
      </c>
      <c r="BA52" s="285">
        <v>133.666666666667</v>
      </c>
      <c r="BB52" s="286">
        <v>138</v>
      </c>
      <c r="BC52" s="196"/>
      <c r="BD52" s="196"/>
      <c r="BE52" s="196"/>
      <c r="BF52" s="73"/>
      <c r="BG52" s="73"/>
      <c r="BH52" s="73"/>
      <c r="BI52" s="73"/>
      <c r="BJ52" s="73"/>
      <c r="BK52" s="73"/>
      <c r="BL52" s="73"/>
      <c r="BM52" s="73"/>
    </row>
    <row r="53" spans="1:65" ht="16.7" customHeight="1">
      <c r="A53" s="283">
        <v>6</v>
      </c>
      <c r="B53" s="306">
        <v>13</v>
      </c>
      <c r="C53" s="307">
        <v>16</v>
      </c>
      <c r="D53" s="307">
        <v>15.9583333333333</v>
      </c>
      <c r="E53" s="307">
        <v>15.8333333333333</v>
      </c>
      <c r="F53" s="307">
        <v>15.2916666666667</v>
      </c>
      <c r="G53" s="307">
        <v>20.5</v>
      </c>
      <c r="H53" s="307">
        <v>27</v>
      </c>
      <c r="I53" s="307">
        <v>30.1666666666667</v>
      </c>
      <c r="J53" s="307">
        <v>28.875</v>
      </c>
      <c r="K53" s="307">
        <v>29.0833333333333</v>
      </c>
      <c r="L53" s="307">
        <v>16</v>
      </c>
      <c r="M53" s="308">
        <v>13.6666666666667</v>
      </c>
      <c r="N53" s="278"/>
      <c r="O53" s="283">
        <v>6</v>
      </c>
      <c r="P53" s="284">
        <v>153</v>
      </c>
      <c r="Q53" s="285">
        <v>150.041666666667</v>
      </c>
      <c r="R53" s="285">
        <v>151.375</v>
      </c>
      <c r="S53" s="285">
        <v>151.375</v>
      </c>
      <c r="T53" s="285">
        <v>151.958333333333</v>
      </c>
      <c r="U53" s="285">
        <v>147</v>
      </c>
      <c r="V53" s="285">
        <v>142.666666666667</v>
      </c>
      <c r="W53" s="285">
        <v>136.125</v>
      </c>
      <c r="X53" s="285">
        <v>138</v>
      </c>
      <c r="Y53" s="285">
        <v>136</v>
      </c>
      <c r="Z53" s="285">
        <v>150</v>
      </c>
      <c r="AA53" s="286">
        <v>154</v>
      </c>
      <c r="AB53" s="283">
        <v>6</v>
      </c>
      <c r="AC53" s="284">
        <v>-14</v>
      </c>
      <c r="AD53" s="285">
        <v>-16</v>
      </c>
      <c r="AE53" s="285">
        <v>-18</v>
      </c>
      <c r="AF53" s="285">
        <v>-19.0416666666667</v>
      </c>
      <c r="AG53" s="285">
        <v>-16.4583333333333</v>
      </c>
      <c r="AH53" s="285">
        <v>-24.25</v>
      </c>
      <c r="AI53" s="285">
        <v>-27.75</v>
      </c>
      <c r="AJ53" s="285">
        <v>-41.0416666666667</v>
      </c>
      <c r="AK53" s="285">
        <v>-35.125</v>
      </c>
      <c r="AL53" s="285">
        <v>-35.2083333333333</v>
      </c>
      <c r="AM53" s="285">
        <v>-19.9583333333333</v>
      </c>
      <c r="AN53" s="286">
        <v>-17</v>
      </c>
      <c r="AO53" s="278"/>
      <c r="AP53" s="283">
        <v>6</v>
      </c>
      <c r="AQ53" s="284">
        <v>140</v>
      </c>
      <c r="AR53" s="285">
        <v>138</v>
      </c>
      <c r="AS53" s="285">
        <v>136.333333333333</v>
      </c>
      <c r="AT53" s="285">
        <v>135.333333333333</v>
      </c>
      <c r="AU53" s="285">
        <v>140.333333333333</v>
      </c>
      <c r="AV53" s="285">
        <v>133.791666666667</v>
      </c>
      <c r="AW53" s="285">
        <v>130.666666666667</v>
      </c>
      <c r="AX53" s="285">
        <v>123.458333333333</v>
      </c>
      <c r="AY53" s="285">
        <v>124.5</v>
      </c>
      <c r="AZ53" s="285">
        <v>121</v>
      </c>
      <c r="BA53" s="285">
        <v>134</v>
      </c>
      <c r="BB53" s="286">
        <v>138.5</v>
      </c>
      <c r="BC53" s="196"/>
      <c r="BD53" s="196"/>
      <c r="BE53" s="196"/>
      <c r="BF53" s="73"/>
      <c r="BG53" s="73"/>
      <c r="BH53" s="73"/>
      <c r="BI53" s="73"/>
      <c r="BJ53" s="73"/>
      <c r="BK53" s="73"/>
      <c r="BL53" s="73"/>
      <c r="BM53" s="73"/>
    </row>
    <row r="54" spans="1:65" ht="16.7" customHeight="1">
      <c r="A54" s="283">
        <v>7</v>
      </c>
      <c r="B54" s="306">
        <v>13</v>
      </c>
      <c r="C54" s="307">
        <v>16</v>
      </c>
      <c r="D54" s="307">
        <v>16</v>
      </c>
      <c r="E54" s="307">
        <v>15.375</v>
      </c>
      <c r="F54" s="307">
        <v>15.625</v>
      </c>
      <c r="G54" s="307">
        <v>20.75</v>
      </c>
      <c r="H54" s="307">
        <v>27.875</v>
      </c>
      <c r="I54" s="307">
        <v>30.6666666666667</v>
      </c>
      <c r="J54" s="307">
        <v>29.625</v>
      </c>
      <c r="K54" s="307">
        <v>29.2083333333333</v>
      </c>
      <c r="L54" s="307">
        <v>16</v>
      </c>
      <c r="M54" s="308">
        <v>14.25</v>
      </c>
      <c r="N54" s="278"/>
      <c r="O54" s="283">
        <v>7</v>
      </c>
      <c r="P54" s="284">
        <v>152.958333333333</v>
      </c>
      <c r="Q54" s="285">
        <v>150</v>
      </c>
      <c r="R54" s="285">
        <v>151.291666666667</v>
      </c>
      <c r="S54" s="285">
        <v>151.333333333333</v>
      </c>
      <c r="T54" s="285">
        <v>151.458333333333</v>
      </c>
      <c r="U54" s="285">
        <v>146.166666666667</v>
      </c>
      <c r="V54" s="285">
        <v>141.958333333333</v>
      </c>
      <c r="W54" s="285">
        <v>136</v>
      </c>
      <c r="X54" s="285">
        <v>138</v>
      </c>
      <c r="Y54" s="285">
        <v>136</v>
      </c>
      <c r="Z54" s="285">
        <v>150</v>
      </c>
      <c r="AA54" s="286">
        <v>154</v>
      </c>
      <c r="AB54" s="283">
        <v>7</v>
      </c>
      <c r="AC54" s="284">
        <v>-14.0416666666667</v>
      </c>
      <c r="AD54" s="285">
        <v>-16</v>
      </c>
      <c r="AE54" s="285">
        <v>-18</v>
      </c>
      <c r="AF54" s="285">
        <v>-19.125</v>
      </c>
      <c r="AG54" s="285">
        <v>-16.625</v>
      </c>
      <c r="AH54" s="285">
        <v>-24.25</v>
      </c>
      <c r="AI54" s="285">
        <v>-29.4166666666667</v>
      </c>
      <c r="AJ54" s="285">
        <v>-42.3333333333333</v>
      </c>
      <c r="AK54" s="285">
        <v>-36.25</v>
      </c>
      <c r="AL54" s="285">
        <v>-35.3333333333333</v>
      </c>
      <c r="AM54" s="285">
        <v>-20</v>
      </c>
      <c r="AN54" s="286">
        <v>-17</v>
      </c>
      <c r="AO54" s="278"/>
      <c r="AP54" s="283">
        <v>7</v>
      </c>
      <c r="AQ54" s="284">
        <v>139.666666666667</v>
      </c>
      <c r="AR54" s="285">
        <v>138</v>
      </c>
      <c r="AS54" s="285">
        <v>136</v>
      </c>
      <c r="AT54" s="285">
        <v>135.291666666667</v>
      </c>
      <c r="AU54" s="285">
        <v>140</v>
      </c>
      <c r="AV54" s="285">
        <v>133.333333333333</v>
      </c>
      <c r="AW54" s="285">
        <v>130.041666666667</v>
      </c>
      <c r="AX54" s="285">
        <v>123.166666666667</v>
      </c>
      <c r="AY54" s="285">
        <v>124.166666666667</v>
      </c>
      <c r="AZ54" s="285">
        <v>121</v>
      </c>
      <c r="BA54" s="285">
        <v>134</v>
      </c>
      <c r="BB54" s="286">
        <v>138</v>
      </c>
      <c r="BC54" s="196"/>
      <c r="BD54" s="196"/>
      <c r="BE54" s="196"/>
      <c r="BF54" s="73"/>
      <c r="BG54" s="73"/>
      <c r="BH54" s="73"/>
      <c r="BI54" s="73"/>
      <c r="BJ54" s="73"/>
      <c r="BK54" s="73"/>
      <c r="BL54" s="73"/>
      <c r="BM54" s="73"/>
    </row>
    <row r="55" spans="1:65" ht="16.7" customHeight="1">
      <c r="A55" s="283">
        <v>8</v>
      </c>
      <c r="B55" s="306">
        <v>13.4166666666667</v>
      </c>
      <c r="C55" s="307">
        <v>16</v>
      </c>
      <c r="D55" s="307">
        <v>16</v>
      </c>
      <c r="E55" s="307">
        <v>15.25</v>
      </c>
      <c r="F55" s="307">
        <v>16.0833333333333</v>
      </c>
      <c r="G55" s="307">
        <v>19.5416666666667</v>
      </c>
      <c r="H55" s="307">
        <v>29</v>
      </c>
      <c r="I55" s="307">
        <v>31</v>
      </c>
      <c r="J55" s="307">
        <v>30</v>
      </c>
      <c r="K55" s="307">
        <v>29.9166666666667</v>
      </c>
      <c r="L55" s="307">
        <v>15.7083333333333</v>
      </c>
      <c r="M55" s="308">
        <v>15</v>
      </c>
      <c r="N55" s="278"/>
      <c r="O55" s="283">
        <v>8</v>
      </c>
      <c r="P55" s="284">
        <v>152.041666666667</v>
      </c>
      <c r="Q55" s="285">
        <v>150</v>
      </c>
      <c r="R55" s="285">
        <v>151</v>
      </c>
      <c r="S55" s="285">
        <v>151.541666666667</v>
      </c>
      <c r="T55" s="285">
        <v>151</v>
      </c>
      <c r="U55" s="285">
        <v>146.958333333333</v>
      </c>
      <c r="V55" s="285">
        <v>141.208333333333</v>
      </c>
      <c r="W55" s="285">
        <v>135.875</v>
      </c>
      <c r="X55" s="285">
        <v>137.833333333333</v>
      </c>
      <c r="Y55" s="285">
        <v>136</v>
      </c>
      <c r="Z55" s="285">
        <v>150.166666666667</v>
      </c>
      <c r="AA55" s="286">
        <v>153.125</v>
      </c>
      <c r="AB55" s="283">
        <v>8</v>
      </c>
      <c r="AC55" s="284">
        <v>-14.5833333333333</v>
      </c>
      <c r="AD55" s="285">
        <v>-16</v>
      </c>
      <c r="AE55" s="285">
        <v>-18</v>
      </c>
      <c r="AF55" s="285">
        <v>-19.0833333333333</v>
      </c>
      <c r="AG55" s="285">
        <v>-17.25</v>
      </c>
      <c r="AH55" s="285">
        <v>-23.125</v>
      </c>
      <c r="AI55" s="285">
        <v>-31</v>
      </c>
      <c r="AJ55" s="285">
        <v>-42.9583333333333</v>
      </c>
      <c r="AK55" s="285">
        <v>-36.5833333333333</v>
      </c>
      <c r="AL55" s="285">
        <v>-36</v>
      </c>
      <c r="AM55" s="285">
        <v>-19.5833333333333</v>
      </c>
      <c r="AN55" s="286">
        <v>-17</v>
      </c>
      <c r="AO55" s="278"/>
      <c r="AP55" s="283">
        <v>8</v>
      </c>
      <c r="AQ55" s="284">
        <v>139</v>
      </c>
      <c r="AR55" s="285">
        <v>137.833333333333</v>
      </c>
      <c r="AS55" s="285">
        <v>135.708333333333</v>
      </c>
      <c r="AT55" s="285">
        <v>135.375</v>
      </c>
      <c r="AU55" s="285">
        <v>139.791666666667</v>
      </c>
      <c r="AV55" s="285">
        <v>133.625</v>
      </c>
      <c r="AW55" s="285">
        <v>129.625</v>
      </c>
      <c r="AX55" s="285">
        <v>123.041666666667</v>
      </c>
      <c r="AY55" s="285">
        <v>124</v>
      </c>
      <c r="AZ55" s="285">
        <v>121</v>
      </c>
      <c r="BA55" s="285">
        <v>134.083333333333</v>
      </c>
      <c r="BB55" s="286">
        <v>138</v>
      </c>
      <c r="BC55" s="196"/>
      <c r="BD55" s="196"/>
      <c r="BE55" s="196"/>
      <c r="BF55" s="73"/>
      <c r="BG55" s="73"/>
      <c r="BH55" s="73"/>
      <c r="BI55" s="73"/>
      <c r="BJ55" s="73"/>
      <c r="BK55" s="73"/>
      <c r="BL55" s="73"/>
      <c r="BM55" s="73"/>
    </row>
    <row r="56" spans="1:65" ht="16.7" customHeight="1">
      <c r="A56" s="283">
        <v>9</v>
      </c>
      <c r="B56" s="306">
        <v>13.5833333333333</v>
      </c>
      <c r="C56" s="307">
        <v>16</v>
      </c>
      <c r="D56" s="307">
        <v>16</v>
      </c>
      <c r="E56" s="307">
        <v>15.4583333333333</v>
      </c>
      <c r="F56" s="307">
        <v>16.2916666666667</v>
      </c>
      <c r="G56" s="307">
        <v>20.4583333333333</v>
      </c>
      <c r="H56" s="307">
        <v>29.9583333333333</v>
      </c>
      <c r="I56" s="307">
        <v>31.5833333333333</v>
      </c>
      <c r="J56" s="307">
        <v>30</v>
      </c>
      <c r="K56" s="307">
        <v>29.0833333333333</v>
      </c>
      <c r="L56" s="307">
        <v>15.5833333333333</v>
      </c>
      <c r="M56" s="308">
        <v>15</v>
      </c>
      <c r="N56" s="278"/>
      <c r="O56" s="283">
        <v>9</v>
      </c>
      <c r="P56" s="284">
        <v>152.083333333333</v>
      </c>
      <c r="Q56" s="285">
        <v>150.5</v>
      </c>
      <c r="R56" s="285">
        <v>151</v>
      </c>
      <c r="S56" s="285">
        <v>151.958333333333</v>
      </c>
      <c r="T56" s="285">
        <v>151</v>
      </c>
      <c r="U56" s="285">
        <v>146</v>
      </c>
      <c r="V56" s="285">
        <v>141</v>
      </c>
      <c r="W56" s="285">
        <v>135</v>
      </c>
      <c r="X56" s="285">
        <v>137.125</v>
      </c>
      <c r="Y56" s="285">
        <v>136.041666666667</v>
      </c>
      <c r="Z56" s="285">
        <v>150.208333333333</v>
      </c>
      <c r="AA56" s="286">
        <v>152.916666666667</v>
      </c>
      <c r="AB56" s="283">
        <v>9</v>
      </c>
      <c r="AC56" s="284">
        <v>-14.5833333333333</v>
      </c>
      <c r="AD56" s="285">
        <v>-16</v>
      </c>
      <c r="AE56" s="285">
        <v>-18</v>
      </c>
      <c r="AF56" s="285">
        <v>-19.0416666666667</v>
      </c>
      <c r="AG56" s="285">
        <v>-17.4583333333333</v>
      </c>
      <c r="AH56" s="285">
        <v>-24.8333333333333</v>
      </c>
      <c r="AI56" s="285">
        <v>-32.0416666666667</v>
      </c>
      <c r="AJ56" s="285">
        <v>-43.4166666666667</v>
      </c>
      <c r="AK56" s="285">
        <v>-37</v>
      </c>
      <c r="AL56" s="285">
        <v>-34.6666666666667</v>
      </c>
      <c r="AM56" s="285">
        <v>-19.625</v>
      </c>
      <c r="AN56" s="286">
        <v>-17.1666666666667</v>
      </c>
      <c r="AO56" s="278"/>
      <c r="AP56" s="283">
        <v>9</v>
      </c>
      <c r="AQ56" s="284">
        <v>139.083333333333</v>
      </c>
      <c r="AR56" s="285">
        <v>137.708333333333</v>
      </c>
      <c r="AS56" s="285">
        <v>135.625</v>
      </c>
      <c r="AT56" s="285">
        <v>135.541666666667</v>
      </c>
      <c r="AU56" s="285">
        <v>139.416666666667</v>
      </c>
      <c r="AV56" s="285">
        <v>133.041666666667</v>
      </c>
      <c r="AW56" s="285">
        <v>129</v>
      </c>
      <c r="AX56" s="285">
        <v>122.583333333333</v>
      </c>
      <c r="AY56" s="285">
        <v>123.875</v>
      </c>
      <c r="AZ56" s="285">
        <v>121</v>
      </c>
      <c r="BA56" s="285">
        <v>134.25</v>
      </c>
      <c r="BB56" s="286">
        <v>137.916666666667</v>
      </c>
      <c r="BC56" s="196"/>
      <c r="BD56" s="196"/>
      <c r="BE56" s="196"/>
      <c r="BF56" s="73"/>
      <c r="BG56" s="73"/>
      <c r="BH56" s="73"/>
      <c r="BI56" s="73"/>
      <c r="BJ56" s="73"/>
      <c r="BK56" s="73"/>
      <c r="BL56" s="73"/>
      <c r="BM56" s="73"/>
    </row>
    <row r="57" spans="1:65" ht="16.7" customHeight="1">
      <c r="A57" s="283">
        <v>10</v>
      </c>
      <c r="B57" s="306">
        <v>13.0416666666667</v>
      </c>
      <c r="C57" s="307">
        <v>15.2916666666667</v>
      </c>
      <c r="D57" s="307">
        <v>16</v>
      </c>
      <c r="E57" s="307">
        <v>15.5416666666667</v>
      </c>
      <c r="F57" s="307">
        <v>16.1666666666667</v>
      </c>
      <c r="G57" s="307">
        <v>20.75</v>
      </c>
      <c r="H57" s="307">
        <v>30.5</v>
      </c>
      <c r="I57" s="307">
        <v>32.2083333333333</v>
      </c>
      <c r="J57" s="307">
        <v>29.25</v>
      </c>
      <c r="K57" s="307">
        <v>29</v>
      </c>
      <c r="L57" s="307">
        <v>15.125</v>
      </c>
      <c r="M57" s="308">
        <v>15.5416666666667</v>
      </c>
      <c r="N57" s="278"/>
      <c r="O57" s="283">
        <v>10</v>
      </c>
      <c r="P57" s="284">
        <v>152.75</v>
      </c>
      <c r="Q57" s="285">
        <v>151</v>
      </c>
      <c r="R57" s="285">
        <v>151</v>
      </c>
      <c r="S57" s="285">
        <v>151.625</v>
      </c>
      <c r="T57" s="285">
        <v>150.833333333333</v>
      </c>
      <c r="U57" s="285">
        <v>146.125</v>
      </c>
      <c r="V57" s="285">
        <v>140.75</v>
      </c>
      <c r="W57" s="285">
        <v>135</v>
      </c>
      <c r="X57" s="285">
        <v>137</v>
      </c>
      <c r="Y57" s="285">
        <v>136.041666666667</v>
      </c>
      <c r="Z57" s="285">
        <v>151</v>
      </c>
      <c r="AA57" s="286">
        <v>152.083333333333</v>
      </c>
      <c r="AB57" s="283">
        <v>10</v>
      </c>
      <c r="AC57" s="284">
        <v>-14</v>
      </c>
      <c r="AD57" s="285">
        <v>-16</v>
      </c>
      <c r="AE57" s="285">
        <v>-18</v>
      </c>
      <c r="AF57" s="285">
        <v>-19</v>
      </c>
      <c r="AG57" s="285">
        <v>-17.625</v>
      </c>
      <c r="AH57" s="285">
        <v>-24.7083333333333</v>
      </c>
      <c r="AI57" s="285">
        <v>-33.25</v>
      </c>
      <c r="AJ57" s="285">
        <v>-44</v>
      </c>
      <c r="AK57" s="285">
        <v>-37</v>
      </c>
      <c r="AL57" s="285">
        <v>-34.5</v>
      </c>
      <c r="AM57" s="285">
        <v>-19</v>
      </c>
      <c r="AN57" s="286">
        <v>-17.7916666666667</v>
      </c>
      <c r="AO57" s="278"/>
      <c r="AP57" s="283">
        <v>10</v>
      </c>
      <c r="AQ57" s="284">
        <v>139.5</v>
      </c>
      <c r="AR57" s="285">
        <v>138</v>
      </c>
      <c r="AS57" s="285">
        <v>134.791666666667</v>
      </c>
      <c r="AT57" s="285">
        <v>135.541666666667</v>
      </c>
      <c r="AU57" s="285">
        <v>139.166666666667</v>
      </c>
      <c r="AV57" s="285">
        <v>132.916666666667</v>
      </c>
      <c r="AW57" s="285">
        <v>128.625</v>
      </c>
      <c r="AX57" s="285">
        <v>122</v>
      </c>
      <c r="AY57" s="285">
        <v>123.583333333333</v>
      </c>
      <c r="AZ57" s="285">
        <v>121</v>
      </c>
      <c r="BA57" s="285">
        <v>135</v>
      </c>
      <c r="BB57" s="286">
        <v>137</v>
      </c>
      <c r="BC57" s="196"/>
      <c r="BD57" s="196"/>
      <c r="BE57" s="196"/>
      <c r="BF57" s="73"/>
      <c r="BG57" s="73"/>
      <c r="BH57" s="73"/>
      <c r="BI57" s="73"/>
      <c r="BJ57" s="73"/>
      <c r="BK57" s="73"/>
      <c r="BL57" s="73"/>
      <c r="BM57" s="73"/>
    </row>
    <row r="58" spans="1:65" ht="16.7" customHeight="1">
      <c r="A58" s="283">
        <v>11</v>
      </c>
      <c r="B58" s="306">
        <v>13.9583333333333</v>
      </c>
      <c r="C58" s="307">
        <v>15</v>
      </c>
      <c r="D58" s="307">
        <v>16</v>
      </c>
      <c r="E58" s="307">
        <v>15.2083333333333</v>
      </c>
      <c r="F58" s="307">
        <v>15.5833333333333</v>
      </c>
      <c r="G58" s="307">
        <v>18.6666666666667</v>
      </c>
      <c r="H58" s="307">
        <v>31.2916666666667</v>
      </c>
      <c r="I58" s="307">
        <v>25.4583333333333</v>
      </c>
      <c r="J58" s="307">
        <v>29.4166666666667</v>
      </c>
      <c r="K58" s="307">
        <v>29</v>
      </c>
      <c r="L58" s="307">
        <v>15.9583333333333</v>
      </c>
      <c r="M58" s="308">
        <v>15.3333333333333</v>
      </c>
      <c r="N58" s="278"/>
      <c r="O58" s="283">
        <v>11</v>
      </c>
      <c r="P58" s="284">
        <v>152</v>
      </c>
      <c r="Q58" s="285">
        <v>152</v>
      </c>
      <c r="R58" s="285">
        <v>150.833333333333</v>
      </c>
      <c r="S58" s="285">
        <v>151.5</v>
      </c>
      <c r="T58" s="285">
        <v>150.791666666667</v>
      </c>
      <c r="U58" s="285">
        <v>146.833333333333</v>
      </c>
      <c r="V58" s="285">
        <v>140</v>
      </c>
      <c r="W58" s="285">
        <v>136.875</v>
      </c>
      <c r="X58" s="285">
        <v>137</v>
      </c>
      <c r="Y58" s="285">
        <v>136</v>
      </c>
      <c r="Z58" s="285">
        <v>151</v>
      </c>
      <c r="AA58" s="286">
        <v>152.083333333333</v>
      </c>
      <c r="AB58" s="283">
        <v>11</v>
      </c>
      <c r="AC58" s="284">
        <v>-14.5416666666667</v>
      </c>
      <c r="AD58" s="285">
        <v>-16</v>
      </c>
      <c r="AE58" s="285">
        <v>-18</v>
      </c>
      <c r="AF58" s="285">
        <v>-19</v>
      </c>
      <c r="AG58" s="285">
        <v>-17.4166666666667</v>
      </c>
      <c r="AH58" s="285">
        <v>-22</v>
      </c>
      <c r="AI58" s="285">
        <v>-34.4166666666667</v>
      </c>
      <c r="AJ58" s="285">
        <v>-34.2083333333333</v>
      </c>
      <c r="AK58" s="285">
        <v>-37.4583333333333</v>
      </c>
      <c r="AL58" s="285">
        <v>-35.2083333333333</v>
      </c>
      <c r="AM58" s="285">
        <v>-19</v>
      </c>
      <c r="AN58" s="286">
        <v>-17.625</v>
      </c>
      <c r="AO58" s="278"/>
      <c r="AP58" s="283">
        <v>11</v>
      </c>
      <c r="AQ58" s="284">
        <v>139</v>
      </c>
      <c r="AR58" s="285">
        <v>138</v>
      </c>
      <c r="AS58" s="285">
        <v>135</v>
      </c>
      <c r="AT58" s="285">
        <v>135.625</v>
      </c>
      <c r="AU58" s="285">
        <v>139.291666666667</v>
      </c>
      <c r="AV58" s="285">
        <v>133.5</v>
      </c>
      <c r="AW58" s="285">
        <v>128</v>
      </c>
      <c r="AX58" s="285">
        <v>123.791666666667</v>
      </c>
      <c r="AY58" s="285">
        <v>123.041666666667</v>
      </c>
      <c r="AZ58" s="285">
        <v>121</v>
      </c>
      <c r="BA58" s="285">
        <v>135</v>
      </c>
      <c r="BB58" s="286">
        <v>137</v>
      </c>
      <c r="BC58" s="196"/>
      <c r="BD58" s="196"/>
      <c r="BE58" s="196"/>
      <c r="BF58" s="73"/>
      <c r="BG58" s="73"/>
      <c r="BH58" s="73"/>
      <c r="BI58" s="73"/>
      <c r="BJ58" s="73"/>
      <c r="BK58" s="73"/>
      <c r="BL58" s="73"/>
      <c r="BM58" s="73"/>
    </row>
    <row r="59" spans="1:65" ht="16.7" customHeight="1">
      <c r="A59" s="283">
        <v>12</v>
      </c>
      <c r="B59" s="306">
        <v>14</v>
      </c>
      <c r="C59" s="307">
        <v>15</v>
      </c>
      <c r="D59" s="307">
        <v>16</v>
      </c>
      <c r="E59" s="307">
        <v>14.0833333333333</v>
      </c>
      <c r="F59" s="307">
        <v>16</v>
      </c>
      <c r="G59" s="307">
        <v>20</v>
      </c>
      <c r="H59" s="307">
        <v>32.0416666666667</v>
      </c>
      <c r="I59" s="307">
        <v>22.1666666666667</v>
      </c>
      <c r="J59" s="307">
        <v>29.9583333333333</v>
      </c>
      <c r="K59" s="307">
        <v>29.625</v>
      </c>
      <c r="L59" s="307">
        <v>16</v>
      </c>
      <c r="M59" s="308">
        <v>14.2916666666667</v>
      </c>
      <c r="N59" s="278"/>
      <c r="O59" s="283">
        <v>12</v>
      </c>
      <c r="P59" s="284">
        <v>151.833333333333</v>
      </c>
      <c r="Q59" s="285">
        <v>152</v>
      </c>
      <c r="R59" s="285">
        <v>151</v>
      </c>
      <c r="S59" s="285">
        <v>152.166666666667</v>
      </c>
      <c r="T59" s="285">
        <v>150.791666666667</v>
      </c>
      <c r="U59" s="285">
        <v>146</v>
      </c>
      <c r="V59" s="285">
        <v>139.791666666667</v>
      </c>
      <c r="W59" s="285">
        <v>139.166666666667</v>
      </c>
      <c r="X59" s="285">
        <v>137</v>
      </c>
      <c r="Y59" s="285">
        <v>136</v>
      </c>
      <c r="Z59" s="285">
        <v>151</v>
      </c>
      <c r="AA59" s="286">
        <v>153</v>
      </c>
      <c r="AB59" s="283">
        <v>12</v>
      </c>
      <c r="AC59" s="284">
        <v>-15</v>
      </c>
      <c r="AD59" s="285">
        <v>-16</v>
      </c>
      <c r="AE59" s="285">
        <v>-18</v>
      </c>
      <c r="AF59" s="285">
        <v>-17.625</v>
      </c>
      <c r="AG59" s="285">
        <v>-17.625</v>
      </c>
      <c r="AH59" s="285">
        <v>-22.9583333333333</v>
      </c>
      <c r="AI59" s="285">
        <v>-35.3333333333333</v>
      </c>
      <c r="AJ59" s="285">
        <v>-25.375</v>
      </c>
      <c r="AK59" s="285">
        <v>-38</v>
      </c>
      <c r="AL59" s="285">
        <v>-36</v>
      </c>
      <c r="AM59" s="285">
        <v>-19</v>
      </c>
      <c r="AN59" s="286">
        <v>-17</v>
      </c>
      <c r="AO59" s="278"/>
      <c r="AP59" s="283">
        <v>12</v>
      </c>
      <c r="AQ59" s="284">
        <v>137.916666666667</v>
      </c>
      <c r="AR59" s="285">
        <v>138</v>
      </c>
      <c r="AS59" s="285">
        <v>135.916666666667</v>
      </c>
      <c r="AT59" s="285">
        <v>136</v>
      </c>
      <c r="AU59" s="285">
        <v>139</v>
      </c>
      <c r="AV59" s="285">
        <v>133.041666666667</v>
      </c>
      <c r="AW59" s="285">
        <v>127.791666666667</v>
      </c>
      <c r="AX59" s="285">
        <v>126.541666666667</v>
      </c>
      <c r="AY59" s="285">
        <v>123</v>
      </c>
      <c r="AZ59" s="285">
        <v>121</v>
      </c>
      <c r="BA59" s="285">
        <v>135</v>
      </c>
      <c r="BB59" s="286">
        <v>137.583333333333</v>
      </c>
      <c r="BC59" s="196"/>
      <c r="BD59" s="196"/>
      <c r="BE59" s="196"/>
      <c r="BF59" s="73"/>
      <c r="BG59" s="73"/>
      <c r="BH59" s="73"/>
      <c r="BI59" s="73"/>
      <c r="BJ59" s="73"/>
      <c r="BK59" s="73"/>
      <c r="BL59" s="73"/>
      <c r="BM59" s="73"/>
    </row>
    <row r="60" spans="1:65" ht="16.7" customHeight="1">
      <c r="A60" s="283">
        <v>13</v>
      </c>
      <c r="B60" s="306">
        <v>14.0416666666667</v>
      </c>
      <c r="C60" s="307">
        <v>15</v>
      </c>
      <c r="D60" s="307">
        <v>16</v>
      </c>
      <c r="E60" s="307">
        <v>12</v>
      </c>
      <c r="F60" s="307">
        <v>15.1666666666667</v>
      </c>
      <c r="G60" s="307">
        <v>20.2916666666667</v>
      </c>
      <c r="H60" s="307">
        <v>32.7916666666667</v>
      </c>
      <c r="I60" s="307">
        <v>21.75</v>
      </c>
      <c r="J60" s="307">
        <v>30</v>
      </c>
      <c r="K60" s="307">
        <v>29.9583333333333</v>
      </c>
      <c r="L60" s="307">
        <v>16</v>
      </c>
      <c r="M60" s="308">
        <v>14.5833333333333</v>
      </c>
      <c r="N60" s="278"/>
      <c r="O60" s="283">
        <v>13</v>
      </c>
      <c r="P60" s="284">
        <v>151</v>
      </c>
      <c r="Q60" s="285">
        <v>152</v>
      </c>
      <c r="R60" s="285">
        <v>151</v>
      </c>
      <c r="S60" s="285">
        <v>154.291666666667</v>
      </c>
      <c r="T60" s="285">
        <v>150.583333333333</v>
      </c>
      <c r="U60" s="285">
        <v>146</v>
      </c>
      <c r="V60" s="285">
        <v>139</v>
      </c>
      <c r="W60" s="285">
        <v>140.125</v>
      </c>
      <c r="X60" s="285">
        <v>136.958333333333</v>
      </c>
      <c r="Y60" s="285">
        <v>136</v>
      </c>
      <c r="Z60" s="285">
        <v>151</v>
      </c>
      <c r="AA60" s="286">
        <v>153.125</v>
      </c>
      <c r="AB60" s="283">
        <v>13</v>
      </c>
      <c r="AC60" s="284">
        <v>-15</v>
      </c>
      <c r="AD60" s="285">
        <v>-16</v>
      </c>
      <c r="AE60" s="285">
        <v>-18</v>
      </c>
      <c r="AF60" s="285">
        <v>-15.2916666666667</v>
      </c>
      <c r="AG60" s="285">
        <v>-17.2916666666667</v>
      </c>
      <c r="AH60" s="285">
        <v>-23.125</v>
      </c>
      <c r="AI60" s="285">
        <v>-36.625</v>
      </c>
      <c r="AJ60" s="285">
        <v>-25.375</v>
      </c>
      <c r="AK60" s="285">
        <v>-38.5</v>
      </c>
      <c r="AL60" s="285">
        <v>-36</v>
      </c>
      <c r="AM60" s="285">
        <v>-19</v>
      </c>
      <c r="AN60" s="286">
        <v>-17</v>
      </c>
      <c r="AO60" s="278"/>
      <c r="AP60" s="283">
        <v>13</v>
      </c>
      <c r="AQ60" s="284">
        <v>137.791666666667</v>
      </c>
      <c r="AR60" s="285">
        <v>138</v>
      </c>
      <c r="AS60" s="285">
        <v>135.666666666667</v>
      </c>
      <c r="AT60" s="285">
        <v>137.583333333333</v>
      </c>
      <c r="AU60" s="285">
        <v>139.166666666667</v>
      </c>
      <c r="AV60" s="285">
        <v>133.333333333333</v>
      </c>
      <c r="AW60" s="285">
        <v>127.166666666667</v>
      </c>
      <c r="AX60" s="285">
        <v>127.083333333333</v>
      </c>
      <c r="AY60" s="285">
        <v>123</v>
      </c>
      <c r="AZ60" s="285">
        <v>121</v>
      </c>
      <c r="BA60" s="285">
        <v>135</v>
      </c>
      <c r="BB60" s="286">
        <v>138</v>
      </c>
      <c r="BC60" s="196"/>
      <c r="BD60" s="196"/>
      <c r="BE60" s="196"/>
      <c r="BF60" s="73"/>
      <c r="BG60" s="73"/>
      <c r="BH60" s="73"/>
      <c r="BI60" s="73"/>
      <c r="BJ60" s="73"/>
      <c r="BK60" s="73"/>
      <c r="BL60" s="73"/>
      <c r="BM60" s="73"/>
    </row>
    <row r="61" spans="1:65" ht="16.7" customHeight="1">
      <c r="A61" s="283">
        <v>14</v>
      </c>
      <c r="B61" s="306">
        <v>14.8333333333333</v>
      </c>
      <c r="C61" s="307">
        <v>15.375</v>
      </c>
      <c r="D61" s="307">
        <v>16</v>
      </c>
      <c r="E61" s="307">
        <v>11</v>
      </c>
      <c r="F61" s="307">
        <v>15.7083333333333</v>
      </c>
      <c r="G61" s="307">
        <v>20.7916666666667</v>
      </c>
      <c r="H61" s="307">
        <v>33.7083333333333</v>
      </c>
      <c r="I61" s="307">
        <v>21.4583333333333</v>
      </c>
      <c r="J61" s="307">
        <v>30.4166666666667</v>
      </c>
      <c r="K61" s="307">
        <v>29.75</v>
      </c>
      <c r="L61" s="307">
        <v>16</v>
      </c>
      <c r="M61" s="308">
        <v>15</v>
      </c>
      <c r="N61" s="278"/>
      <c r="O61" s="283">
        <v>14</v>
      </c>
      <c r="P61" s="284">
        <v>151</v>
      </c>
      <c r="Q61" s="285">
        <v>152</v>
      </c>
      <c r="R61" s="285">
        <v>151</v>
      </c>
      <c r="S61" s="285">
        <v>155.875</v>
      </c>
      <c r="T61" s="285">
        <v>151</v>
      </c>
      <c r="U61" s="285">
        <v>146</v>
      </c>
      <c r="V61" s="285">
        <v>138.958333333333</v>
      </c>
      <c r="W61" s="285">
        <v>141</v>
      </c>
      <c r="X61" s="285">
        <v>136</v>
      </c>
      <c r="Y61" s="285">
        <v>136</v>
      </c>
      <c r="Z61" s="285">
        <v>151</v>
      </c>
      <c r="AA61" s="286">
        <v>153</v>
      </c>
      <c r="AB61" s="283">
        <v>14</v>
      </c>
      <c r="AC61" s="284">
        <v>-15</v>
      </c>
      <c r="AD61" s="285">
        <v>-16</v>
      </c>
      <c r="AE61" s="285">
        <v>-18.0833333333333</v>
      </c>
      <c r="AF61" s="285">
        <v>-15</v>
      </c>
      <c r="AG61" s="285">
        <v>-17.625</v>
      </c>
      <c r="AH61" s="285">
        <v>-23.9583333333333</v>
      </c>
      <c r="AI61" s="285">
        <v>-37.8333333333333</v>
      </c>
      <c r="AJ61" s="285">
        <v>-24.8333333333333</v>
      </c>
      <c r="AK61" s="285">
        <v>-39</v>
      </c>
      <c r="AL61" s="285">
        <v>-36.0416666666667</v>
      </c>
      <c r="AM61" s="285">
        <v>-19</v>
      </c>
      <c r="AN61" s="286">
        <v>-17.1666666666667</v>
      </c>
      <c r="AO61" s="278"/>
      <c r="AP61" s="283">
        <v>14</v>
      </c>
      <c r="AQ61" s="284">
        <v>138.291666666667</v>
      </c>
      <c r="AR61" s="285">
        <v>137.75</v>
      </c>
      <c r="AS61" s="285">
        <v>135.416666666667</v>
      </c>
      <c r="AT61" s="285">
        <v>139.083333333333</v>
      </c>
      <c r="AU61" s="285">
        <v>139.333333333333</v>
      </c>
      <c r="AV61" s="285">
        <v>133</v>
      </c>
      <c r="AW61" s="285">
        <v>126.875</v>
      </c>
      <c r="AX61" s="285">
        <v>128.041666666667</v>
      </c>
      <c r="AY61" s="285">
        <v>122.708333333333</v>
      </c>
      <c r="AZ61" s="285">
        <v>121</v>
      </c>
      <c r="BA61" s="285">
        <v>135</v>
      </c>
      <c r="BB61" s="286">
        <v>137.291666666667</v>
      </c>
      <c r="BC61" s="196"/>
      <c r="BD61" s="196"/>
      <c r="BE61" s="196"/>
      <c r="BF61" s="73"/>
      <c r="BG61" s="73"/>
      <c r="BH61" s="73"/>
      <c r="BI61" s="73"/>
      <c r="BJ61" s="73"/>
      <c r="BK61" s="73"/>
      <c r="BL61" s="73"/>
      <c r="BM61" s="73"/>
    </row>
    <row r="62" spans="1:65" ht="16.7" customHeight="1">
      <c r="A62" s="283">
        <v>15</v>
      </c>
      <c r="B62" s="306">
        <v>14.6666666666667</v>
      </c>
      <c r="C62" s="307">
        <v>15.9583333333333</v>
      </c>
      <c r="D62" s="307">
        <v>16</v>
      </c>
      <c r="E62" s="307">
        <v>11.25</v>
      </c>
      <c r="F62" s="307">
        <v>16.6666666666667</v>
      </c>
      <c r="G62" s="307">
        <v>21.0833333333333</v>
      </c>
      <c r="H62" s="307">
        <v>33.75</v>
      </c>
      <c r="I62" s="307">
        <v>22.75</v>
      </c>
      <c r="J62" s="307">
        <v>30.3333333333333</v>
      </c>
      <c r="K62" s="307">
        <v>29.0833333333333</v>
      </c>
      <c r="L62" s="307">
        <v>16</v>
      </c>
      <c r="M62" s="308">
        <v>15.375</v>
      </c>
      <c r="N62" s="278"/>
      <c r="O62" s="283">
        <v>15</v>
      </c>
      <c r="P62" s="284">
        <v>151</v>
      </c>
      <c r="Q62" s="285">
        <v>152</v>
      </c>
      <c r="R62" s="285">
        <v>151</v>
      </c>
      <c r="S62" s="285">
        <v>156.416666666667</v>
      </c>
      <c r="T62" s="285">
        <v>150.375</v>
      </c>
      <c r="U62" s="285">
        <v>145.791666666667</v>
      </c>
      <c r="V62" s="285">
        <v>138</v>
      </c>
      <c r="W62" s="285">
        <v>141.208333333333</v>
      </c>
      <c r="X62" s="285">
        <v>136</v>
      </c>
      <c r="Y62" s="285">
        <v>136</v>
      </c>
      <c r="Z62" s="285">
        <v>151</v>
      </c>
      <c r="AA62" s="286">
        <v>152.833333333333</v>
      </c>
      <c r="AB62" s="283">
        <v>15</v>
      </c>
      <c r="AC62" s="284">
        <v>-15</v>
      </c>
      <c r="AD62" s="285">
        <v>-16</v>
      </c>
      <c r="AE62" s="285">
        <v>-18.0833333333333</v>
      </c>
      <c r="AF62" s="285">
        <v>-14.5833333333333</v>
      </c>
      <c r="AG62" s="285">
        <v>-18.0833333333333</v>
      </c>
      <c r="AH62" s="285">
        <v>-24.1666666666667</v>
      </c>
      <c r="AI62" s="285">
        <v>-38.7916666666667</v>
      </c>
      <c r="AJ62" s="285">
        <v>-25.6666666666667</v>
      </c>
      <c r="AK62" s="285">
        <v>-39</v>
      </c>
      <c r="AL62" s="285">
        <v>-35.75</v>
      </c>
      <c r="AM62" s="285">
        <v>-19</v>
      </c>
      <c r="AN62" s="286">
        <v>-17.875</v>
      </c>
      <c r="AO62" s="278"/>
      <c r="AP62" s="283">
        <v>15</v>
      </c>
      <c r="AQ62" s="284">
        <v>138</v>
      </c>
      <c r="AR62" s="285">
        <v>137</v>
      </c>
      <c r="AS62" s="285">
        <v>135.208333333333</v>
      </c>
      <c r="AT62" s="285">
        <v>140.083333333333</v>
      </c>
      <c r="AU62" s="285">
        <v>138.916666666667</v>
      </c>
      <c r="AV62" s="285">
        <v>132.875</v>
      </c>
      <c r="AW62" s="285">
        <v>126.041666666667</v>
      </c>
      <c r="AX62" s="285">
        <v>128.041666666667</v>
      </c>
      <c r="AY62" s="285">
        <v>122</v>
      </c>
      <c r="AZ62" s="285">
        <v>121</v>
      </c>
      <c r="BA62" s="285">
        <v>135</v>
      </c>
      <c r="BB62" s="286">
        <v>137</v>
      </c>
      <c r="BC62" s="196"/>
      <c r="BD62" s="196"/>
      <c r="BE62" s="196"/>
      <c r="BF62" s="73"/>
      <c r="BG62" s="73"/>
      <c r="BH62" s="73"/>
      <c r="BI62" s="73"/>
      <c r="BJ62" s="73"/>
      <c r="BK62" s="73"/>
      <c r="BL62" s="73"/>
      <c r="BM62" s="73"/>
    </row>
    <row r="63" spans="1:65" ht="16.7" customHeight="1">
      <c r="A63" s="283">
        <v>16</v>
      </c>
      <c r="B63" s="306">
        <v>14.875</v>
      </c>
      <c r="C63" s="307">
        <v>16</v>
      </c>
      <c r="D63" s="307">
        <v>16.25</v>
      </c>
      <c r="E63" s="307">
        <v>11.5416666666667</v>
      </c>
      <c r="F63" s="307">
        <v>17.2916666666667</v>
      </c>
      <c r="G63" s="307">
        <v>21.5833333333333</v>
      </c>
      <c r="H63" s="307">
        <v>32.4583333333333</v>
      </c>
      <c r="I63" s="307">
        <v>24.4166666666667</v>
      </c>
      <c r="J63" s="307">
        <v>30.375</v>
      </c>
      <c r="K63" s="307">
        <v>29</v>
      </c>
      <c r="L63" s="307">
        <v>15.0416666666667</v>
      </c>
      <c r="M63" s="308">
        <v>15.5</v>
      </c>
      <c r="N63" s="278"/>
      <c r="O63" s="283">
        <v>16</v>
      </c>
      <c r="P63" s="284">
        <v>151</v>
      </c>
      <c r="Q63" s="285">
        <v>152</v>
      </c>
      <c r="R63" s="285">
        <v>150.958333333333</v>
      </c>
      <c r="S63" s="285">
        <v>157.416666666667</v>
      </c>
      <c r="T63" s="285">
        <v>150</v>
      </c>
      <c r="U63" s="285">
        <v>145.166666666667</v>
      </c>
      <c r="V63" s="285">
        <v>137.75</v>
      </c>
      <c r="W63" s="285">
        <v>141</v>
      </c>
      <c r="X63" s="285">
        <v>136</v>
      </c>
      <c r="Y63" s="285">
        <v>136</v>
      </c>
      <c r="Z63" s="285">
        <v>151.916666666667</v>
      </c>
      <c r="AA63" s="286">
        <v>153</v>
      </c>
      <c r="AB63" s="283">
        <v>16</v>
      </c>
      <c r="AC63" s="284">
        <v>-15</v>
      </c>
      <c r="AD63" s="285">
        <v>-16</v>
      </c>
      <c r="AE63" s="285">
        <v>-18.375</v>
      </c>
      <c r="AF63" s="285">
        <v>-13.7083333333333</v>
      </c>
      <c r="AG63" s="285">
        <v>-18.625</v>
      </c>
      <c r="AH63" s="285">
        <v>-24.5833333333333</v>
      </c>
      <c r="AI63" s="285">
        <v>-39.75</v>
      </c>
      <c r="AJ63" s="285">
        <v>-27.125</v>
      </c>
      <c r="AK63" s="285">
        <v>-39</v>
      </c>
      <c r="AL63" s="285">
        <v>-35</v>
      </c>
      <c r="AM63" s="285">
        <v>-18.5833333333333</v>
      </c>
      <c r="AN63" s="286">
        <v>-17.5</v>
      </c>
      <c r="AO63" s="278"/>
      <c r="AP63" s="283">
        <v>16</v>
      </c>
      <c r="AQ63" s="284">
        <v>138</v>
      </c>
      <c r="AR63" s="285">
        <v>137</v>
      </c>
      <c r="AS63" s="285">
        <v>135.458333333333</v>
      </c>
      <c r="AT63" s="285">
        <v>141.416666666667</v>
      </c>
      <c r="AU63" s="285">
        <v>138.416666666667</v>
      </c>
      <c r="AV63" s="285">
        <v>132.208333333333</v>
      </c>
      <c r="AW63" s="285">
        <v>125.666666666667</v>
      </c>
      <c r="AX63" s="285">
        <v>128.125</v>
      </c>
      <c r="AY63" s="285">
        <v>122</v>
      </c>
      <c r="AZ63" s="285">
        <v>121</v>
      </c>
      <c r="BA63" s="285">
        <v>135.958333333333</v>
      </c>
      <c r="BB63" s="286">
        <v>137.541666666667</v>
      </c>
      <c r="BC63" s="196"/>
      <c r="BD63" s="196"/>
      <c r="BE63" s="196"/>
      <c r="BF63" s="73"/>
      <c r="BG63" s="73"/>
      <c r="BH63" s="73"/>
      <c r="BI63" s="73"/>
      <c r="BJ63" s="73"/>
      <c r="BK63" s="73"/>
      <c r="BL63" s="73"/>
      <c r="BM63" s="73"/>
    </row>
    <row r="64" spans="1:65" ht="16.7" customHeight="1">
      <c r="A64" s="283">
        <v>17</v>
      </c>
      <c r="B64" s="306">
        <v>15</v>
      </c>
      <c r="C64" s="307">
        <v>16</v>
      </c>
      <c r="D64" s="307">
        <v>16.5833333333333</v>
      </c>
      <c r="E64" s="307">
        <v>10.4583333333333</v>
      </c>
      <c r="F64" s="307">
        <v>17.5833333333333</v>
      </c>
      <c r="G64" s="307">
        <v>20.8333333333333</v>
      </c>
      <c r="H64" s="307">
        <v>32.375</v>
      </c>
      <c r="I64" s="307">
        <v>25</v>
      </c>
      <c r="J64" s="307">
        <v>30.375</v>
      </c>
      <c r="K64" s="307">
        <v>29</v>
      </c>
      <c r="L64" s="307">
        <v>15.8333333333333</v>
      </c>
      <c r="M64" s="308">
        <v>15</v>
      </c>
      <c r="N64" s="278"/>
      <c r="O64" s="283">
        <v>17</v>
      </c>
      <c r="P64" s="284">
        <v>150.916666666667</v>
      </c>
      <c r="Q64" s="285">
        <v>151.041666666667</v>
      </c>
      <c r="R64" s="285">
        <v>150.875</v>
      </c>
      <c r="S64" s="285">
        <v>158.416666666667</v>
      </c>
      <c r="T64" s="285">
        <v>149.458333333333</v>
      </c>
      <c r="U64" s="285">
        <v>145.583333333333</v>
      </c>
      <c r="V64" s="285">
        <v>137</v>
      </c>
      <c r="W64" s="285">
        <v>141</v>
      </c>
      <c r="X64" s="285">
        <v>136</v>
      </c>
      <c r="Y64" s="285">
        <v>136</v>
      </c>
      <c r="Z64" s="285">
        <v>152</v>
      </c>
      <c r="AA64" s="286">
        <v>153.041666666667</v>
      </c>
      <c r="AB64" s="283">
        <v>17</v>
      </c>
      <c r="AC64" s="284">
        <v>-15.3333333333333</v>
      </c>
      <c r="AD64" s="285">
        <v>-16</v>
      </c>
      <c r="AE64" s="285">
        <v>-18.5</v>
      </c>
      <c r="AF64" s="285">
        <v>-13.7916666666667</v>
      </c>
      <c r="AG64" s="285">
        <v>-19.375</v>
      </c>
      <c r="AH64" s="285">
        <v>-23.375</v>
      </c>
      <c r="AI64" s="285">
        <v>-41.0416666666667</v>
      </c>
      <c r="AJ64" s="285">
        <v>-27.7916666666667</v>
      </c>
      <c r="AK64" s="285">
        <v>-39.5</v>
      </c>
      <c r="AL64" s="285">
        <v>-35</v>
      </c>
      <c r="AM64" s="285">
        <v>-19</v>
      </c>
      <c r="AN64" s="286">
        <v>-17</v>
      </c>
      <c r="AO64" s="278"/>
      <c r="AP64" s="283">
        <v>17</v>
      </c>
      <c r="AQ64" s="284">
        <v>138</v>
      </c>
      <c r="AR64" s="285">
        <v>137</v>
      </c>
      <c r="AS64" s="285">
        <v>135.25</v>
      </c>
      <c r="AT64" s="285">
        <v>142.375</v>
      </c>
      <c r="AU64" s="285">
        <v>138</v>
      </c>
      <c r="AV64" s="285">
        <v>132.541666666667</v>
      </c>
      <c r="AW64" s="285">
        <v>125</v>
      </c>
      <c r="AX64" s="285">
        <v>127.958333333333</v>
      </c>
      <c r="AY64" s="285">
        <v>122</v>
      </c>
      <c r="AZ64" s="285">
        <v>120.791666666667</v>
      </c>
      <c r="BA64" s="285">
        <v>136</v>
      </c>
      <c r="BB64" s="286">
        <v>138</v>
      </c>
      <c r="BC64" s="196"/>
      <c r="BD64" s="196"/>
      <c r="BE64" s="196"/>
      <c r="BF64" s="73"/>
      <c r="BG64" s="73"/>
      <c r="BH64" s="73"/>
      <c r="BI64" s="73"/>
      <c r="BJ64" s="73"/>
      <c r="BK64" s="73"/>
      <c r="BL64" s="73"/>
      <c r="BM64" s="73"/>
    </row>
    <row r="65" spans="1:65" ht="16.7" customHeight="1">
      <c r="A65" s="283">
        <v>18</v>
      </c>
      <c r="B65" s="306">
        <v>15</v>
      </c>
      <c r="C65" s="307">
        <v>15.4166666666667</v>
      </c>
      <c r="D65" s="307">
        <v>16.875</v>
      </c>
      <c r="E65" s="307">
        <v>9.5000000000000107</v>
      </c>
      <c r="F65" s="307">
        <v>17.2916666666667</v>
      </c>
      <c r="G65" s="307">
        <v>20.9583333333333</v>
      </c>
      <c r="H65" s="307">
        <v>30.531420765027299</v>
      </c>
      <c r="I65" s="307">
        <v>25.4583333333333</v>
      </c>
      <c r="J65" s="307">
        <v>30.0416666666667</v>
      </c>
      <c r="K65" s="307">
        <v>26.2916666666667</v>
      </c>
      <c r="L65" s="307">
        <v>16</v>
      </c>
      <c r="M65" s="308">
        <v>15</v>
      </c>
      <c r="N65" s="278"/>
      <c r="O65" s="283">
        <v>18</v>
      </c>
      <c r="P65" s="284">
        <v>150.041666666667</v>
      </c>
      <c r="Q65" s="285">
        <v>151.791666666667</v>
      </c>
      <c r="R65" s="285">
        <v>150.625</v>
      </c>
      <c r="S65" s="285">
        <v>159</v>
      </c>
      <c r="T65" s="285">
        <v>149.208333333333</v>
      </c>
      <c r="U65" s="285">
        <v>145.958333333333</v>
      </c>
      <c r="V65" s="285">
        <v>136.833333333333</v>
      </c>
      <c r="W65" s="285">
        <v>140.791666666667</v>
      </c>
      <c r="X65" s="285">
        <v>136</v>
      </c>
      <c r="Y65" s="285">
        <v>136.708333333333</v>
      </c>
      <c r="Z65" s="285">
        <v>151</v>
      </c>
      <c r="AA65" s="286">
        <v>153.083333333333</v>
      </c>
      <c r="AB65" s="283">
        <v>18</v>
      </c>
      <c r="AC65" s="284">
        <v>-15.1666666666667</v>
      </c>
      <c r="AD65" s="285">
        <v>-16</v>
      </c>
      <c r="AE65" s="285">
        <v>-18.4166666666667</v>
      </c>
      <c r="AF65" s="285">
        <v>-14</v>
      </c>
      <c r="AG65" s="285">
        <v>-19.1666666666667</v>
      </c>
      <c r="AH65" s="285">
        <v>-23.6666666666667</v>
      </c>
      <c r="AI65" s="285">
        <v>-41.5416666666667</v>
      </c>
      <c r="AJ65" s="285">
        <v>-28.9166666666667</v>
      </c>
      <c r="AK65" s="285">
        <v>-40</v>
      </c>
      <c r="AL65" s="285">
        <v>-30.8333333333333</v>
      </c>
      <c r="AM65" s="285">
        <v>-19</v>
      </c>
      <c r="AN65" s="286">
        <v>-17</v>
      </c>
      <c r="AO65" s="278"/>
      <c r="AP65" s="283">
        <v>18</v>
      </c>
      <c r="AQ65" s="284">
        <v>137.583333333333</v>
      </c>
      <c r="AR65" s="285">
        <v>137.041666666667</v>
      </c>
      <c r="AS65" s="285">
        <v>135.333333333333</v>
      </c>
      <c r="AT65" s="285">
        <v>143.25</v>
      </c>
      <c r="AU65" s="285">
        <v>138.041666666667</v>
      </c>
      <c r="AV65" s="285">
        <v>132.291666666667</v>
      </c>
      <c r="AW65" s="285">
        <v>124.541666666667</v>
      </c>
      <c r="AX65" s="285">
        <v>127.625</v>
      </c>
      <c r="AY65" s="285">
        <v>122</v>
      </c>
      <c r="AZ65" s="285">
        <v>121.458333333333</v>
      </c>
      <c r="BA65" s="285">
        <v>135.25</v>
      </c>
      <c r="BB65" s="286">
        <v>138</v>
      </c>
      <c r="BC65" s="196"/>
      <c r="BD65" s="196"/>
      <c r="BE65" s="196"/>
      <c r="BF65" s="73"/>
      <c r="BG65" s="73"/>
      <c r="BH65" s="73"/>
      <c r="BI65" s="73"/>
      <c r="BJ65" s="73"/>
      <c r="BK65" s="73"/>
      <c r="BL65" s="73"/>
      <c r="BM65" s="73"/>
    </row>
    <row r="66" spans="1:65" ht="16.7" customHeight="1">
      <c r="A66" s="283">
        <v>19</v>
      </c>
      <c r="B66" s="306">
        <v>14.9166666666667</v>
      </c>
      <c r="C66" s="307">
        <v>15.9583333333333</v>
      </c>
      <c r="D66" s="307">
        <v>16.6666666666667</v>
      </c>
      <c r="E66" s="307">
        <v>9.6250000000000107</v>
      </c>
      <c r="F66" s="307">
        <v>15.25</v>
      </c>
      <c r="G66" s="307">
        <v>21.5</v>
      </c>
      <c r="H66" s="307">
        <v>23.4282786885246</v>
      </c>
      <c r="I66" s="307">
        <v>25.75</v>
      </c>
      <c r="J66" s="307">
        <v>30.5</v>
      </c>
      <c r="K66" s="307">
        <v>24.1666666666667</v>
      </c>
      <c r="L66" s="307">
        <v>16</v>
      </c>
      <c r="M66" s="308">
        <v>15.125</v>
      </c>
      <c r="N66" s="278"/>
      <c r="O66" s="283">
        <v>19</v>
      </c>
      <c r="P66" s="284">
        <v>149.708333333333</v>
      </c>
      <c r="Q66" s="285">
        <v>151.916666666667</v>
      </c>
      <c r="R66" s="285">
        <v>150.75</v>
      </c>
      <c r="S66" s="285">
        <v>158.541666666667</v>
      </c>
      <c r="T66" s="285">
        <v>151.125</v>
      </c>
      <c r="U66" s="285">
        <v>145.083333333333</v>
      </c>
      <c r="V66" s="285">
        <v>139</v>
      </c>
      <c r="W66" s="285">
        <v>140</v>
      </c>
      <c r="X66" s="285">
        <v>136</v>
      </c>
      <c r="Y66" s="285">
        <v>137.625</v>
      </c>
      <c r="Z66" s="285">
        <v>151.083333333333</v>
      </c>
      <c r="AA66" s="286">
        <v>153</v>
      </c>
      <c r="AB66" s="283">
        <v>19</v>
      </c>
      <c r="AC66" s="284">
        <v>-15</v>
      </c>
      <c r="AD66" s="285">
        <v>-16.0416666666667</v>
      </c>
      <c r="AE66" s="285">
        <v>-18.75</v>
      </c>
      <c r="AF66" s="285">
        <v>-13.125</v>
      </c>
      <c r="AG66" s="285">
        <v>-17.9583333333333</v>
      </c>
      <c r="AH66" s="285">
        <v>-25.125</v>
      </c>
      <c r="AI66" s="285">
        <v>-33.2916666666667</v>
      </c>
      <c r="AJ66" s="285">
        <v>-29.3333333333333</v>
      </c>
      <c r="AK66" s="285">
        <v>-40.0416666666667</v>
      </c>
      <c r="AL66" s="285">
        <v>-27.8333333333333</v>
      </c>
      <c r="AM66" s="285">
        <v>-19</v>
      </c>
      <c r="AN66" s="286">
        <v>-17.125</v>
      </c>
      <c r="AO66" s="278"/>
      <c r="AP66" s="283">
        <v>19</v>
      </c>
      <c r="AQ66" s="284">
        <v>134.916666666667</v>
      </c>
      <c r="AR66" s="285">
        <v>137</v>
      </c>
      <c r="AS66" s="285">
        <v>135.166666666667</v>
      </c>
      <c r="AT66" s="285">
        <v>144</v>
      </c>
      <c r="AU66" s="285">
        <v>138.958333333333</v>
      </c>
      <c r="AV66" s="285">
        <v>132.041666666667</v>
      </c>
      <c r="AW66" s="285">
        <v>125.916666666667</v>
      </c>
      <c r="AX66" s="285">
        <v>127.125</v>
      </c>
      <c r="AY66" s="285">
        <v>122</v>
      </c>
      <c r="AZ66" s="285">
        <v>122</v>
      </c>
      <c r="BA66" s="285">
        <v>135.25</v>
      </c>
      <c r="BB66" s="286">
        <v>138</v>
      </c>
      <c r="BC66" s="196"/>
      <c r="BD66" s="196"/>
      <c r="BE66" s="196"/>
      <c r="BF66" s="73"/>
      <c r="BG66" s="73"/>
      <c r="BH66" s="73"/>
      <c r="BI66" s="73"/>
      <c r="BJ66" s="73"/>
      <c r="BK66" s="73"/>
      <c r="BL66" s="73"/>
      <c r="BM66" s="73"/>
    </row>
    <row r="67" spans="1:65" ht="16.7" customHeight="1">
      <c r="A67" s="283">
        <v>20</v>
      </c>
      <c r="B67" s="306">
        <v>14.6666666666667</v>
      </c>
      <c r="C67" s="307">
        <v>16</v>
      </c>
      <c r="D67" s="307">
        <v>17</v>
      </c>
      <c r="E67" s="307">
        <v>10.5416666666667</v>
      </c>
      <c r="F67" s="307">
        <v>16.5833333333333</v>
      </c>
      <c r="G67" s="307">
        <v>22.0416666666667</v>
      </c>
      <c r="H67" s="307">
        <v>25.6748633879781</v>
      </c>
      <c r="I67" s="307">
        <v>24.875</v>
      </c>
      <c r="J67" s="307">
        <v>30.9583333333333</v>
      </c>
      <c r="K67" s="307">
        <v>25.0833333333333</v>
      </c>
      <c r="L67" s="307">
        <v>16</v>
      </c>
      <c r="M67" s="308">
        <v>15.4166666666667</v>
      </c>
      <c r="N67" s="278"/>
      <c r="O67" s="283">
        <v>20</v>
      </c>
      <c r="P67" s="284">
        <v>149.791666666667</v>
      </c>
      <c r="Q67" s="285">
        <v>151.375</v>
      </c>
      <c r="R67" s="285">
        <v>150.833333333333</v>
      </c>
      <c r="S67" s="285">
        <v>157.666666666667</v>
      </c>
      <c r="T67" s="285">
        <v>150.958333333333</v>
      </c>
      <c r="U67" s="285">
        <v>145</v>
      </c>
      <c r="V67" s="285">
        <v>139</v>
      </c>
      <c r="W67" s="285">
        <v>140.25</v>
      </c>
      <c r="X67" s="285">
        <v>135.958333333333</v>
      </c>
      <c r="Y67" s="285">
        <v>138</v>
      </c>
      <c r="Z67" s="285">
        <v>151.291666666667</v>
      </c>
      <c r="AA67" s="286">
        <v>153</v>
      </c>
      <c r="AB67" s="283">
        <v>20</v>
      </c>
      <c r="AC67" s="284">
        <v>-15.0416666666667</v>
      </c>
      <c r="AD67" s="285">
        <v>-16.0833333333333</v>
      </c>
      <c r="AE67" s="285">
        <v>-19</v>
      </c>
      <c r="AF67" s="285">
        <v>-12.375</v>
      </c>
      <c r="AG67" s="285">
        <v>-18.6666666666667</v>
      </c>
      <c r="AH67" s="285">
        <v>-25.8333333333333</v>
      </c>
      <c r="AI67" s="285">
        <v>-33.2083333333333</v>
      </c>
      <c r="AJ67" s="285">
        <v>-28.9166666666667</v>
      </c>
      <c r="AK67" s="285">
        <v>-40.0416666666667</v>
      </c>
      <c r="AL67" s="285">
        <v>-28.125</v>
      </c>
      <c r="AM67" s="285">
        <v>-19</v>
      </c>
      <c r="AN67" s="286">
        <v>-17.9166666666667</v>
      </c>
      <c r="AO67" s="278"/>
      <c r="AP67" s="283">
        <v>20</v>
      </c>
      <c r="AQ67" s="284">
        <v>136.666666666667</v>
      </c>
      <c r="AR67" s="285">
        <v>137</v>
      </c>
      <c r="AS67" s="285">
        <v>135</v>
      </c>
      <c r="AT67" s="285">
        <v>144</v>
      </c>
      <c r="AU67" s="285">
        <v>138.416666666667</v>
      </c>
      <c r="AV67" s="285">
        <v>131.833333333333</v>
      </c>
      <c r="AW67" s="285">
        <v>125.416666666667</v>
      </c>
      <c r="AX67" s="285">
        <v>127.333333333333</v>
      </c>
      <c r="AY67" s="285">
        <v>121.875</v>
      </c>
      <c r="AZ67" s="285">
        <v>122</v>
      </c>
      <c r="BA67" s="285">
        <v>135.375</v>
      </c>
      <c r="BB67" s="286">
        <v>137.916666666667</v>
      </c>
      <c r="BC67" s="196"/>
      <c r="BD67" s="196"/>
      <c r="BE67" s="196"/>
      <c r="BF67" s="73"/>
      <c r="BG67" s="73"/>
      <c r="BH67" s="73"/>
      <c r="BI67" s="73"/>
      <c r="BJ67" s="73"/>
      <c r="BK67" s="73"/>
      <c r="BL67" s="73"/>
      <c r="BM67" s="73"/>
    </row>
    <row r="68" spans="1:65" ht="16.7" customHeight="1">
      <c r="A68" s="283">
        <v>21</v>
      </c>
      <c r="B68" s="306">
        <v>15.1666666666667</v>
      </c>
      <c r="C68" s="307">
        <v>16</v>
      </c>
      <c r="D68" s="307">
        <v>17</v>
      </c>
      <c r="E68" s="307">
        <v>11.5416666666667</v>
      </c>
      <c r="F68" s="307">
        <v>16.5416666666667</v>
      </c>
      <c r="G68" s="307">
        <v>22.6666666666667</v>
      </c>
      <c r="H68" s="307">
        <v>27.017076502732198</v>
      </c>
      <c r="I68" s="307">
        <v>23.0833333333333</v>
      </c>
      <c r="J68" s="307">
        <v>31</v>
      </c>
      <c r="K68" s="307">
        <v>26.6666666666667</v>
      </c>
      <c r="L68" s="307">
        <v>15.1666666666667</v>
      </c>
      <c r="M68" s="308">
        <v>15.5416666666667</v>
      </c>
      <c r="N68" s="278"/>
      <c r="O68" s="283">
        <v>21</v>
      </c>
      <c r="P68" s="284">
        <v>150</v>
      </c>
      <c r="Q68" s="285">
        <v>151</v>
      </c>
      <c r="R68" s="285">
        <v>150.708333333333</v>
      </c>
      <c r="S68" s="285">
        <v>156.666666666667</v>
      </c>
      <c r="T68" s="285">
        <v>150.166666666667</v>
      </c>
      <c r="U68" s="285">
        <v>144.958333333333</v>
      </c>
      <c r="V68" s="285">
        <v>139</v>
      </c>
      <c r="W68" s="285">
        <v>141</v>
      </c>
      <c r="X68" s="285">
        <v>135.958333333333</v>
      </c>
      <c r="Y68" s="285">
        <v>137.416666666667</v>
      </c>
      <c r="Z68" s="285">
        <v>152</v>
      </c>
      <c r="AA68" s="286">
        <v>153.083333333333</v>
      </c>
      <c r="AB68" s="283">
        <v>21</v>
      </c>
      <c r="AC68" s="284">
        <v>-15.9166666666667</v>
      </c>
      <c r="AD68" s="285">
        <v>-16.1666666666667</v>
      </c>
      <c r="AE68" s="285">
        <v>-19</v>
      </c>
      <c r="AF68" s="285">
        <v>-12.625</v>
      </c>
      <c r="AG68" s="285">
        <v>-19</v>
      </c>
      <c r="AH68" s="285">
        <v>-26.5833333333333</v>
      </c>
      <c r="AI68" s="285">
        <v>-34.75</v>
      </c>
      <c r="AJ68" s="285">
        <v>-25.9583333333333</v>
      </c>
      <c r="AK68" s="285">
        <v>-40.2083333333333</v>
      </c>
      <c r="AL68" s="285">
        <v>-29.6666666666667</v>
      </c>
      <c r="AM68" s="285">
        <v>-18.125</v>
      </c>
      <c r="AN68" s="286">
        <v>-17.7916666666667</v>
      </c>
      <c r="AO68" s="278"/>
      <c r="AP68" s="283">
        <v>21</v>
      </c>
      <c r="AQ68" s="284">
        <v>137.958333333333</v>
      </c>
      <c r="AR68" s="285">
        <v>136.75</v>
      </c>
      <c r="AS68" s="285">
        <v>135.083333333333</v>
      </c>
      <c r="AT68" s="285">
        <v>143.416666666667</v>
      </c>
      <c r="AU68" s="285">
        <v>138</v>
      </c>
      <c r="AV68" s="285">
        <v>131.666666666667</v>
      </c>
      <c r="AW68" s="285">
        <v>125</v>
      </c>
      <c r="AX68" s="285">
        <v>128.208333333333</v>
      </c>
      <c r="AY68" s="285">
        <v>121.541666666667</v>
      </c>
      <c r="AZ68" s="285">
        <v>121.958333333333</v>
      </c>
      <c r="BA68" s="285">
        <v>136</v>
      </c>
      <c r="BB68" s="286">
        <v>137.833333333333</v>
      </c>
      <c r="BC68" s="196"/>
      <c r="BD68" s="196"/>
      <c r="BE68" s="196"/>
      <c r="BF68" s="73"/>
      <c r="BG68" s="73"/>
      <c r="BH68" s="73"/>
      <c r="BI68" s="73"/>
      <c r="BJ68" s="73"/>
      <c r="BK68" s="73"/>
      <c r="BL68" s="73"/>
      <c r="BM68" s="73"/>
    </row>
    <row r="69" spans="1:65" ht="16.7" customHeight="1">
      <c r="A69" s="283">
        <v>22</v>
      </c>
      <c r="B69" s="306">
        <v>15</v>
      </c>
      <c r="C69" s="307">
        <v>16</v>
      </c>
      <c r="D69" s="307">
        <v>17</v>
      </c>
      <c r="E69" s="307">
        <v>12</v>
      </c>
      <c r="F69" s="307">
        <v>15.1666666666667</v>
      </c>
      <c r="G69" s="307">
        <v>23</v>
      </c>
      <c r="H69" s="307">
        <v>26.396174863387898</v>
      </c>
      <c r="I69" s="307">
        <v>24.2083333333333</v>
      </c>
      <c r="J69" s="307">
        <v>30.2083333333333</v>
      </c>
      <c r="K69" s="307">
        <v>27.6666666666667</v>
      </c>
      <c r="L69" s="307">
        <v>15</v>
      </c>
      <c r="M69" s="308">
        <v>15</v>
      </c>
      <c r="N69" s="278"/>
      <c r="O69" s="283">
        <v>22</v>
      </c>
      <c r="P69" s="284">
        <v>150</v>
      </c>
      <c r="Q69" s="285">
        <v>151</v>
      </c>
      <c r="R69" s="285">
        <v>150.541666666667</v>
      </c>
      <c r="S69" s="285">
        <v>156</v>
      </c>
      <c r="T69" s="285">
        <v>150.541666666667</v>
      </c>
      <c r="U69" s="285">
        <v>144.041666666667</v>
      </c>
      <c r="V69" s="285">
        <v>139.208333333333</v>
      </c>
      <c r="W69" s="285">
        <v>141</v>
      </c>
      <c r="X69" s="285">
        <v>136</v>
      </c>
      <c r="Y69" s="285">
        <v>137</v>
      </c>
      <c r="Z69" s="285">
        <v>152.25</v>
      </c>
      <c r="AA69" s="286">
        <v>154</v>
      </c>
      <c r="AB69" s="283">
        <v>22</v>
      </c>
      <c r="AC69" s="284">
        <v>-15.75</v>
      </c>
      <c r="AD69" s="285">
        <v>-16.75</v>
      </c>
      <c r="AE69" s="285">
        <v>-19</v>
      </c>
      <c r="AF69" s="285">
        <v>-13.375</v>
      </c>
      <c r="AG69" s="285">
        <v>-18.2916666666667</v>
      </c>
      <c r="AH69" s="285">
        <v>-27.4166666666667</v>
      </c>
      <c r="AI69" s="285">
        <v>-34.0833333333333</v>
      </c>
      <c r="AJ69" s="285">
        <v>-27.2916666666667</v>
      </c>
      <c r="AK69" s="285">
        <v>-38.6666666666667</v>
      </c>
      <c r="AL69" s="285">
        <v>-30.875</v>
      </c>
      <c r="AM69" s="285">
        <v>-18</v>
      </c>
      <c r="AN69" s="286">
        <v>-17.0833333333333</v>
      </c>
      <c r="AO69" s="278"/>
      <c r="AP69" s="283">
        <v>22</v>
      </c>
      <c r="AQ69" s="284">
        <v>137.916666666667</v>
      </c>
      <c r="AR69" s="285">
        <v>136.5</v>
      </c>
      <c r="AS69" s="285">
        <v>134.75</v>
      </c>
      <c r="AT69" s="285">
        <v>143.041666666667</v>
      </c>
      <c r="AU69" s="285">
        <v>138</v>
      </c>
      <c r="AV69" s="285">
        <v>131.083333333333</v>
      </c>
      <c r="AW69" s="285">
        <v>125.25</v>
      </c>
      <c r="AX69" s="285">
        <v>128</v>
      </c>
      <c r="AY69" s="285">
        <v>121.958333333333</v>
      </c>
      <c r="AZ69" s="285">
        <v>121.916666666667</v>
      </c>
      <c r="BA69" s="285">
        <v>136.916666666667</v>
      </c>
      <c r="BB69" s="286">
        <v>138</v>
      </c>
      <c r="BC69" s="196"/>
      <c r="BD69" s="196"/>
      <c r="BE69" s="196"/>
      <c r="BF69" s="73"/>
      <c r="BG69" s="73"/>
      <c r="BH69" s="73"/>
      <c r="BI69" s="73"/>
      <c r="BJ69" s="73"/>
      <c r="BK69" s="73"/>
      <c r="BL69" s="73"/>
      <c r="BM69" s="73"/>
    </row>
    <row r="70" spans="1:65" ht="16.7" customHeight="1">
      <c r="A70" s="283">
        <v>23</v>
      </c>
      <c r="B70" s="306">
        <v>15</v>
      </c>
      <c r="C70" s="307">
        <v>16</v>
      </c>
      <c r="D70" s="307">
        <v>16.7083333333333</v>
      </c>
      <c r="E70" s="307">
        <v>12</v>
      </c>
      <c r="F70" s="307">
        <v>15.25</v>
      </c>
      <c r="G70" s="307">
        <v>23.5</v>
      </c>
      <c r="H70" s="307">
        <v>23.073770491803302</v>
      </c>
      <c r="I70" s="307">
        <v>25.4583333333333</v>
      </c>
      <c r="J70" s="307">
        <v>28.7916666666667</v>
      </c>
      <c r="K70" s="307">
        <v>27.5</v>
      </c>
      <c r="L70" s="307">
        <v>15</v>
      </c>
      <c r="M70" s="308">
        <v>15</v>
      </c>
      <c r="N70" s="278"/>
      <c r="O70" s="283">
        <v>23</v>
      </c>
      <c r="P70" s="284">
        <v>150</v>
      </c>
      <c r="Q70" s="285">
        <v>151</v>
      </c>
      <c r="R70" s="285">
        <v>150.416666666667</v>
      </c>
      <c r="S70" s="285">
        <v>156</v>
      </c>
      <c r="T70" s="285">
        <v>151.75</v>
      </c>
      <c r="U70" s="285">
        <v>144</v>
      </c>
      <c r="V70" s="285">
        <v>140.041666666667</v>
      </c>
      <c r="W70" s="285">
        <v>140.833333333333</v>
      </c>
      <c r="X70" s="285">
        <v>136.208333333333</v>
      </c>
      <c r="Y70" s="285">
        <v>137.458333333333</v>
      </c>
      <c r="Z70" s="285">
        <v>152.916666666667</v>
      </c>
      <c r="AA70" s="286">
        <v>154</v>
      </c>
      <c r="AB70" s="283">
        <v>23</v>
      </c>
      <c r="AC70" s="284">
        <v>-15.8333333333333</v>
      </c>
      <c r="AD70" s="285">
        <v>-17</v>
      </c>
      <c r="AE70" s="285">
        <v>-18.8333333333333</v>
      </c>
      <c r="AF70" s="285">
        <v>-13</v>
      </c>
      <c r="AG70" s="285">
        <v>-18.5</v>
      </c>
      <c r="AH70" s="285">
        <v>-28.1666666666667</v>
      </c>
      <c r="AI70" s="285">
        <v>-28.8333333333333</v>
      </c>
      <c r="AJ70" s="285">
        <v>-28.2916666666667</v>
      </c>
      <c r="AK70" s="285">
        <v>-35.2083333333333</v>
      </c>
      <c r="AL70" s="285">
        <v>-30.4583333333333</v>
      </c>
      <c r="AM70" s="285">
        <v>-18</v>
      </c>
      <c r="AN70" s="286">
        <v>-17</v>
      </c>
      <c r="AO70" s="278"/>
      <c r="AP70" s="283">
        <v>23</v>
      </c>
      <c r="AQ70" s="284">
        <v>138</v>
      </c>
      <c r="AR70" s="285">
        <v>136.666666666667</v>
      </c>
      <c r="AS70" s="285">
        <v>134.541666666667</v>
      </c>
      <c r="AT70" s="285">
        <v>143</v>
      </c>
      <c r="AU70" s="285">
        <v>138.5</v>
      </c>
      <c r="AV70" s="285">
        <v>131.041666666667</v>
      </c>
      <c r="AW70" s="285">
        <v>126</v>
      </c>
      <c r="AX70" s="285">
        <v>127.75</v>
      </c>
      <c r="AY70" s="285">
        <v>122</v>
      </c>
      <c r="AZ70" s="285">
        <v>122</v>
      </c>
      <c r="BA70" s="285">
        <v>137</v>
      </c>
      <c r="BB70" s="286">
        <v>138</v>
      </c>
      <c r="BC70" s="196"/>
      <c r="BD70" s="196"/>
      <c r="BE70" s="196"/>
      <c r="BF70" s="73"/>
      <c r="BG70" s="73"/>
      <c r="BH70" s="73"/>
      <c r="BI70" s="73"/>
      <c r="BJ70" s="73"/>
      <c r="BK70" s="73"/>
      <c r="BL70" s="73"/>
      <c r="BM70" s="73"/>
    </row>
    <row r="71" spans="1:65" ht="16.7" customHeight="1">
      <c r="A71" s="283">
        <v>24</v>
      </c>
      <c r="B71" s="306">
        <v>15.25</v>
      </c>
      <c r="C71" s="307">
        <v>16</v>
      </c>
      <c r="D71" s="307">
        <v>16.6666666666667</v>
      </c>
      <c r="E71" s="307">
        <v>12.5416666666667</v>
      </c>
      <c r="F71" s="307">
        <v>16.0833333333333</v>
      </c>
      <c r="G71" s="307">
        <v>24</v>
      </c>
      <c r="H71" s="307">
        <v>25.312158469945299</v>
      </c>
      <c r="I71" s="307">
        <v>26</v>
      </c>
      <c r="J71" s="307">
        <v>26.25</v>
      </c>
      <c r="K71" s="307">
        <v>25.25</v>
      </c>
      <c r="L71" s="307">
        <v>15</v>
      </c>
      <c r="M71" s="308">
        <v>14.875</v>
      </c>
      <c r="N71" s="278"/>
      <c r="O71" s="283">
        <v>24</v>
      </c>
      <c r="P71" s="284">
        <v>150</v>
      </c>
      <c r="Q71" s="285">
        <v>150.791666666667</v>
      </c>
      <c r="R71" s="285">
        <v>150.416666666667</v>
      </c>
      <c r="S71" s="285">
        <v>156</v>
      </c>
      <c r="T71" s="285">
        <v>151</v>
      </c>
      <c r="U71" s="285">
        <v>143.958333333333</v>
      </c>
      <c r="V71" s="285">
        <v>140</v>
      </c>
      <c r="W71" s="285">
        <v>140</v>
      </c>
      <c r="X71" s="285">
        <v>137</v>
      </c>
      <c r="Y71" s="285">
        <v>138</v>
      </c>
      <c r="Z71" s="285">
        <v>152.958333333333</v>
      </c>
      <c r="AA71" s="286">
        <v>154</v>
      </c>
      <c r="AB71" s="283">
        <v>24</v>
      </c>
      <c r="AC71" s="284">
        <v>-15.625</v>
      </c>
      <c r="AD71" s="285">
        <v>-17</v>
      </c>
      <c r="AE71" s="285">
        <v>-19</v>
      </c>
      <c r="AF71" s="285">
        <v>-13.1666666666667</v>
      </c>
      <c r="AG71" s="285">
        <v>-18.7083333333333</v>
      </c>
      <c r="AH71" s="285">
        <v>-29</v>
      </c>
      <c r="AI71" s="285">
        <v>-30.375</v>
      </c>
      <c r="AJ71" s="285">
        <v>-29.5</v>
      </c>
      <c r="AK71" s="285">
        <v>-32.0833333333333</v>
      </c>
      <c r="AL71" s="285">
        <v>-28.2083333333333</v>
      </c>
      <c r="AM71" s="285">
        <v>-18</v>
      </c>
      <c r="AN71" s="286">
        <v>-17</v>
      </c>
      <c r="AO71" s="278"/>
      <c r="AP71" s="283">
        <v>24</v>
      </c>
      <c r="AQ71" s="284">
        <v>137.916666666667</v>
      </c>
      <c r="AR71" s="285">
        <v>135.625</v>
      </c>
      <c r="AS71" s="285">
        <v>135.333333333333</v>
      </c>
      <c r="AT71" s="285">
        <v>143.583333333333</v>
      </c>
      <c r="AU71" s="285">
        <v>138</v>
      </c>
      <c r="AV71" s="285">
        <v>130</v>
      </c>
      <c r="AW71" s="285">
        <v>126</v>
      </c>
      <c r="AX71" s="285">
        <v>127</v>
      </c>
      <c r="AY71" s="285">
        <v>122</v>
      </c>
      <c r="AZ71" s="285">
        <v>122</v>
      </c>
      <c r="BA71" s="285">
        <v>137</v>
      </c>
      <c r="BB71" s="286">
        <v>138</v>
      </c>
      <c r="BC71" s="196"/>
      <c r="BD71" s="196"/>
      <c r="BE71" s="196"/>
      <c r="BF71" s="73"/>
      <c r="BG71" s="73"/>
      <c r="BH71" s="73"/>
      <c r="BI71" s="73"/>
      <c r="BJ71" s="73"/>
      <c r="BK71" s="73"/>
      <c r="BL71" s="73"/>
      <c r="BM71" s="73"/>
    </row>
    <row r="72" spans="1:65" ht="16.7" customHeight="1">
      <c r="A72" s="283">
        <v>25</v>
      </c>
      <c r="B72" s="306">
        <v>16</v>
      </c>
      <c r="C72" s="307">
        <v>16</v>
      </c>
      <c r="D72" s="307">
        <v>16.0833333333333</v>
      </c>
      <c r="E72" s="307">
        <v>11.8333333333333</v>
      </c>
      <c r="F72" s="307">
        <v>16</v>
      </c>
      <c r="G72" s="307">
        <v>24</v>
      </c>
      <c r="H72" s="307">
        <v>26</v>
      </c>
      <c r="I72" s="307">
        <v>26.625</v>
      </c>
      <c r="J72" s="307">
        <v>25.9166666666667</v>
      </c>
      <c r="K72" s="307">
        <v>26.0833333333333</v>
      </c>
      <c r="L72" s="307">
        <v>15.5416666666667</v>
      </c>
      <c r="M72" s="308">
        <v>14.7083333333333</v>
      </c>
      <c r="N72" s="278"/>
      <c r="O72" s="283">
        <v>25</v>
      </c>
      <c r="P72" s="284">
        <v>150</v>
      </c>
      <c r="Q72" s="285">
        <v>150.625</v>
      </c>
      <c r="R72" s="285">
        <v>150.458333333333</v>
      </c>
      <c r="S72" s="285">
        <v>156.416666666667</v>
      </c>
      <c r="T72" s="285">
        <v>150.875</v>
      </c>
      <c r="U72" s="285">
        <v>144</v>
      </c>
      <c r="V72" s="285">
        <v>140</v>
      </c>
      <c r="W72" s="285">
        <v>140</v>
      </c>
      <c r="X72" s="285">
        <v>137</v>
      </c>
      <c r="Y72" s="285">
        <v>138</v>
      </c>
      <c r="Z72" s="285">
        <v>152</v>
      </c>
      <c r="AA72" s="286">
        <v>154</v>
      </c>
      <c r="AB72" s="283">
        <v>25</v>
      </c>
      <c r="AC72" s="284">
        <v>-16</v>
      </c>
      <c r="AD72" s="285">
        <v>-17</v>
      </c>
      <c r="AE72" s="285">
        <v>-19</v>
      </c>
      <c r="AF72" s="285">
        <v>-12.6666666666667</v>
      </c>
      <c r="AG72" s="285">
        <v>-19</v>
      </c>
      <c r="AH72" s="285">
        <v>-27.5833333333333</v>
      </c>
      <c r="AI72" s="285">
        <v>-31.4583333333333</v>
      </c>
      <c r="AJ72" s="285">
        <v>-30.4583333333333</v>
      </c>
      <c r="AK72" s="285">
        <v>-30.9166666666667</v>
      </c>
      <c r="AL72" s="285">
        <v>-28.75</v>
      </c>
      <c r="AM72" s="285">
        <v>-18</v>
      </c>
      <c r="AN72" s="286">
        <v>-17</v>
      </c>
      <c r="AO72" s="278"/>
      <c r="AP72" s="283">
        <v>25</v>
      </c>
      <c r="AQ72" s="284">
        <v>137.833333333333</v>
      </c>
      <c r="AR72" s="285">
        <v>135.625</v>
      </c>
      <c r="AS72" s="285">
        <v>135.291666666667</v>
      </c>
      <c r="AT72" s="285">
        <v>143.875</v>
      </c>
      <c r="AU72" s="285">
        <v>137.916666666667</v>
      </c>
      <c r="AV72" s="285">
        <v>130.583333333333</v>
      </c>
      <c r="AW72" s="285">
        <v>126</v>
      </c>
      <c r="AX72" s="285">
        <v>126.958333333333</v>
      </c>
      <c r="AY72" s="285">
        <v>122.125</v>
      </c>
      <c r="AZ72" s="285">
        <v>122</v>
      </c>
      <c r="BA72" s="285">
        <v>136.416666666667</v>
      </c>
      <c r="BB72" s="286">
        <v>138</v>
      </c>
      <c r="BC72" s="196"/>
      <c r="BD72" s="196"/>
      <c r="BE72" s="196"/>
      <c r="BF72" s="73"/>
      <c r="BG72" s="73"/>
      <c r="BH72" s="73"/>
      <c r="BI72" s="73"/>
      <c r="BJ72" s="73"/>
      <c r="BK72" s="73"/>
      <c r="BL72" s="73"/>
      <c r="BM72" s="73"/>
    </row>
    <row r="73" spans="1:65" ht="16.7" customHeight="1">
      <c r="A73" s="283">
        <v>26</v>
      </c>
      <c r="B73" s="306">
        <v>16</v>
      </c>
      <c r="C73" s="307">
        <v>16</v>
      </c>
      <c r="D73" s="307">
        <v>16</v>
      </c>
      <c r="E73" s="307">
        <v>11.875</v>
      </c>
      <c r="F73" s="307">
        <v>16.2083333333333</v>
      </c>
      <c r="G73" s="307">
        <v>24.125</v>
      </c>
      <c r="H73" s="307">
        <v>26.377049180327798</v>
      </c>
      <c r="I73" s="307">
        <v>27.4166666666667</v>
      </c>
      <c r="J73" s="307">
        <v>27.2916666666667</v>
      </c>
      <c r="K73" s="307">
        <v>24.9583333333333</v>
      </c>
      <c r="L73" s="307">
        <v>16</v>
      </c>
      <c r="M73" s="308">
        <v>15</v>
      </c>
      <c r="N73" s="278"/>
      <c r="O73" s="283">
        <v>26</v>
      </c>
      <c r="P73" s="284">
        <v>149.958333333333</v>
      </c>
      <c r="Q73" s="285">
        <v>150.583333333333</v>
      </c>
      <c r="R73" s="285">
        <v>150.666666666667</v>
      </c>
      <c r="S73" s="285">
        <v>156.083333333333</v>
      </c>
      <c r="T73" s="285">
        <v>150.916666666667</v>
      </c>
      <c r="U73" s="285">
        <v>143.625</v>
      </c>
      <c r="V73" s="285">
        <v>140</v>
      </c>
      <c r="W73" s="285">
        <v>139.666666666667</v>
      </c>
      <c r="X73" s="285">
        <v>137</v>
      </c>
      <c r="Y73" s="285">
        <v>138.416666666667</v>
      </c>
      <c r="Z73" s="285">
        <v>152</v>
      </c>
      <c r="AA73" s="286">
        <v>154</v>
      </c>
      <c r="AB73" s="283">
        <v>26</v>
      </c>
      <c r="AC73" s="284">
        <v>-16</v>
      </c>
      <c r="AD73" s="285">
        <v>-17</v>
      </c>
      <c r="AE73" s="285">
        <v>-19</v>
      </c>
      <c r="AF73" s="285">
        <v>-12.3333333333333</v>
      </c>
      <c r="AG73" s="285">
        <v>-19.0416666666667</v>
      </c>
      <c r="AH73" s="285">
        <v>-26.7083333333333</v>
      </c>
      <c r="AI73" s="285">
        <v>-32.125</v>
      </c>
      <c r="AJ73" s="285">
        <v>-31.5416666666667</v>
      </c>
      <c r="AK73" s="285">
        <v>-31.7916666666667</v>
      </c>
      <c r="AL73" s="285">
        <v>-27.625</v>
      </c>
      <c r="AM73" s="285">
        <v>-18</v>
      </c>
      <c r="AN73" s="286">
        <v>-17.375</v>
      </c>
      <c r="AO73" s="278"/>
      <c r="AP73" s="283">
        <v>26</v>
      </c>
      <c r="AQ73" s="284">
        <v>138</v>
      </c>
      <c r="AR73" s="285">
        <v>135.666666666667</v>
      </c>
      <c r="AS73" s="285">
        <v>135.041666666667</v>
      </c>
      <c r="AT73" s="285">
        <v>143.583333333333</v>
      </c>
      <c r="AU73" s="285">
        <v>137.875</v>
      </c>
      <c r="AV73" s="285">
        <v>131</v>
      </c>
      <c r="AW73" s="285">
        <v>125.916666666667</v>
      </c>
      <c r="AX73" s="285">
        <v>126.458333333333</v>
      </c>
      <c r="AY73" s="285">
        <v>122</v>
      </c>
      <c r="AZ73" s="285">
        <v>122.5</v>
      </c>
      <c r="BA73" s="285">
        <v>136</v>
      </c>
      <c r="BB73" s="286">
        <v>138</v>
      </c>
      <c r="BC73" s="196"/>
      <c r="BD73" s="196"/>
      <c r="BE73" s="196"/>
      <c r="BF73" s="73"/>
      <c r="BG73" s="73"/>
      <c r="BH73" s="73"/>
      <c r="BI73" s="73"/>
      <c r="BJ73" s="73"/>
      <c r="BK73" s="73"/>
      <c r="BL73" s="73"/>
      <c r="BM73" s="73"/>
    </row>
    <row r="74" spans="1:65" ht="16.7" customHeight="1">
      <c r="A74" s="283">
        <v>27</v>
      </c>
      <c r="B74" s="306">
        <v>15.3333333333333</v>
      </c>
      <c r="C74" s="307">
        <v>16</v>
      </c>
      <c r="D74" s="307">
        <v>16</v>
      </c>
      <c r="E74" s="307">
        <v>12</v>
      </c>
      <c r="F74" s="307">
        <v>16.75</v>
      </c>
      <c r="G74" s="307">
        <v>24.625</v>
      </c>
      <c r="H74" s="307">
        <v>26.483606557377001</v>
      </c>
      <c r="I74" s="307">
        <v>27.9583333333333</v>
      </c>
      <c r="J74" s="307">
        <v>27.9583333333333</v>
      </c>
      <c r="K74" s="307">
        <v>22.7083333333333</v>
      </c>
      <c r="L74" s="307">
        <v>15.25</v>
      </c>
      <c r="M74" s="308">
        <v>14.0416666666667</v>
      </c>
      <c r="N74" s="278"/>
      <c r="O74" s="283">
        <v>27</v>
      </c>
      <c r="P74" s="284">
        <v>149.083333333333</v>
      </c>
      <c r="Q74" s="285">
        <v>151</v>
      </c>
      <c r="R74" s="285">
        <v>150.958333333333</v>
      </c>
      <c r="S74" s="285">
        <v>156</v>
      </c>
      <c r="T74" s="285">
        <v>150.708333333333</v>
      </c>
      <c r="U74" s="285">
        <v>143.125</v>
      </c>
      <c r="V74" s="285">
        <v>140</v>
      </c>
      <c r="W74" s="285">
        <v>139</v>
      </c>
      <c r="X74" s="285">
        <v>137</v>
      </c>
      <c r="Y74" s="285">
        <v>139</v>
      </c>
      <c r="Z74" s="285">
        <v>152.208333333333</v>
      </c>
      <c r="AA74" s="286">
        <v>154.875</v>
      </c>
      <c r="AB74" s="283">
        <v>27</v>
      </c>
      <c r="AC74" s="284">
        <v>-15.875</v>
      </c>
      <c r="AD74" s="285">
        <v>-17</v>
      </c>
      <c r="AE74" s="285">
        <v>-19</v>
      </c>
      <c r="AF74" s="285">
        <v>-12.7916666666667</v>
      </c>
      <c r="AG74" s="285">
        <v>-19.5833333333333</v>
      </c>
      <c r="AH74" s="285">
        <v>-26.5833333333333</v>
      </c>
      <c r="AI74" s="285">
        <v>-29.8333333333333</v>
      </c>
      <c r="AJ74" s="285">
        <v>-32.4166666666667</v>
      </c>
      <c r="AK74" s="285">
        <v>-32.2916666666667</v>
      </c>
      <c r="AL74" s="285">
        <v>-25.6666666666667</v>
      </c>
      <c r="AM74" s="285">
        <v>-17.9166666666667</v>
      </c>
      <c r="AN74" s="286">
        <v>-17</v>
      </c>
      <c r="AO74" s="278"/>
      <c r="AP74" s="283">
        <v>27</v>
      </c>
      <c r="AQ74" s="284">
        <v>137.5</v>
      </c>
      <c r="AR74" s="285">
        <v>136</v>
      </c>
      <c r="AS74" s="285">
        <v>135.208333333333</v>
      </c>
      <c r="AT74" s="285">
        <v>143.541666666667</v>
      </c>
      <c r="AU74" s="285">
        <v>137.5</v>
      </c>
      <c r="AV74" s="285">
        <v>131</v>
      </c>
      <c r="AW74" s="285">
        <v>126.208333333333</v>
      </c>
      <c r="AX74" s="285">
        <v>126.416666666667</v>
      </c>
      <c r="AY74" s="285">
        <v>122</v>
      </c>
      <c r="AZ74" s="285">
        <v>123.041666666667</v>
      </c>
      <c r="BA74" s="285">
        <v>136.458333333333</v>
      </c>
      <c r="BB74" s="286">
        <v>138.041666666667</v>
      </c>
      <c r="BC74" s="196"/>
      <c r="BD74" s="196"/>
      <c r="BE74" s="196"/>
      <c r="BF74" s="73"/>
      <c r="BG74" s="73"/>
      <c r="BH74" s="73"/>
      <c r="BI74" s="73"/>
      <c r="BJ74" s="73"/>
      <c r="BK74" s="73"/>
      <c r="BL74" s="73"/>
      <c r="BM74" s="73"/>
    </row>
    <row r="75" spans="1:65" ht="16.7" customHeight="1">
      <c r="A75" s="283">
        <v>28</v>
      </c>
      <c r="B75" s="306">
        <v>15</v>
      </c>
      <c r="C75" s="307">
        <v>15.625</v>
      </c>
      <c r="D75" s="307">
        <v>16</v>
      </c>
      <c r="E75" s="307">
        <v>12.4583333333333</v>
      </c>
      <c r="F75" s="307">
        <v>17.4583333333333</v>
      </c>
      <c r="G75" s="307">
        <v>24.7083333333333</v>
      </c>
      <c r="H75" s="307">
        <v>27.338114754098299</v>
      </c>
      <c r="I75" s="307">
        <v>28.3333333333333</v>
      </c>
      <c r="J75" s="307">
        <v>28.0833333333333</v>
      </c>
      <c r="K75" s="307">
        <v>21.8333333333333</v>
      </c>
      <c r="L75" s="307">
        <v>14.0833333333333</v>
      </c>
      <c r="M75" s="308">
        <v>14.375</v>
      </c>
      <c r="N75" s="278"/>
      <c r="O75" s="283">
        <v>28</v>
      </c>
      <c r="P75" s="284">
        <v>149.375</v>
      </c>
      <c r="Q75" s="285">
        <v>151</v>
      </c>
      <c r="R75" s="285">
        <v>150.916666666667</v>
      </c>
      <c r="S75" s="285">
        <v>155.875</v>
      </c>
      <c r="T75" s="285">
        <v>150</v>
      </c>
      <c r="U75" s="285">
        <v>143</v>
      </c>
      <c r="V75" s="285">
        <v>139.458333333333</v>
      </c>
      <c r="W75" s="285">
        <v>139</v>
      </c>
      <c r="X75" s="285">
        <v>137</v>
      </c>
      <c r="Y75" s="285">
        <v>139.875</v>
      </c>
      <c r="Z75" s="285">
        <v>153</v>
      </c>
      <c r="AA75" s="286">
        <v>155</v>
      </c>
      <c r="AB75" s="283">
        <v>28</v>
      </c>
      <c r="AC75" s="284">
        <v>-15.5833333333333</v>
      </c>
      <c r="AD75" s="285">
        <v>-17</v>
      </c>
      <c r="AE75" s="285">
        <v>-19</v>
      </c>
      <c r="AF75" s="285">
        <v>-13.4583333333333</v>
      </c>
      <c r="AG75" s="285">
        <v>-20.5</v>
      </c>
      <c r="AH75" s="285">
        <v>-27.0416666666667</v>
      </c>
      <c r="AI75" s="285">
        <v>-32.125</v>
      </c>
      <c r="AJ75" s="285">
        <v>-32.875</v>
      </c>
      <c r="AK75" s="285">
        <v>-33.25</v>
      </c>
      <c r="AL75" s="285">
        <v>-25.125</v>
      </c>
      <c r="AM75" s="285">
        <v>-17.2916666666667</v>
      </c>
      <c r="AN75" s="286">
        <v>-17</v>
      </c>
      <c r="AO75" s="278"/>
      <c r="AP75" s="283">
        <v>28</v>
      </c>
      <c r="AQ75" s="284">
        <v>137.041666666667</v>
      </c>
      <c r="AR75" s="285">
        <v>136</v>
      </c>
      <c r="AS75" s="285">
        <v>135.166666666667</v>
      </c>
      <c r="AT75" s="285">
        <v>143.041666666667</v>
      </c>
      <c r="AU75" s="285">
        <v>137</v>
      </c>
      <c r="AV75" s="285">
        <v>130.791666666667</v>
      </c>
      <c r="AW75" s="285">
        <v>126.25</v>
      </c>
      <c r="AX75" s="285">
        <v>126.125</v>
      </c>
      <c r="AY75" s="285">
        <v>122</v>
      </c>
      <c r="AZ75" s="285">
        <v>123.916666666667</v>
      </c>
      <c r="BA75" s="285">
        <v>137</v>
      </c>
      <c r="BB75" s="286">
        <v>138</v>
      </c>
      <c r="BC75" s="196"/>
      <c r="BD75" s="196"/>
      <c r="BE75" s="196"/>
      <c r="BF75" s="73"/>
      <c r="BG75" s="73"/>
      <c r="BH75" s="73"/>
      <c r="BI75" s="73"/>
      <c r="BJ75" s="73"/>
      <c r="BK75" s="73"/>
      <c r="BL75" s="73"/>
      <c r="BM75" s="73"/>
    </row>
    <row r="76" spans="1:65" ht="16.7" customHeight="1">
      <c r="A76" s="283">
        <v>29</v>
      </c>
      <c r="B76" s="306">
        <v>15</v>
      </c>
      <c r="C76" s="307"/>
      <c r="D76" s="307">
        <v>15.625</v>
      </c>
      <c r="E76" s="307">
        <v>12.75</v>
      </c>
      <c r="F76" s="307">
        <v>17.75</v>
      </c>
      <c r="G76" s="307">
        <v>24</v>
      </c>
      <c r="H76" s="307">
        <v>27.997267759562899</v>
      </c>
      <c r="I76" s="307">
        <v>29</v>
      </c>
      <c r="J76" s="307">
        <v>28.6666666666667</v>
      </c>
      <c r="K76" s="307">
        <v>18.5416666666667</v>
      </c>
      <c r="L76" s="307">
        <v>15</v>
      </c>
      <c r="M76" s="308">
        <v>14.25</v>
      </c>
      <c r="N76" s="278"/>
      <c r="O76" s="283">
        <v>29</v>
      </c>
      <c r="P76" s="284">
        <v>149.041666666667</v>
      </c>
      <c r="Q76" s="285"/>
      <c r="R76" s="285">
        <v>150.958333333333</v>
      </c>
      <c r="S76" s="285">
        <v>155</v>
      </c>
      <c r="T76" s="285">
        <v>149.833333333333</v>
      </c>
      <c r="U76" s="285">
        <v>143</v>
      </c>
      <c r="V76" s="285">
        <v>139</v>
      </c>
      <c r="W76" s="285">
        <v>138.958333333333</v>
      </c>
      <c r="X76" s="285">
        <v>136.958333333333</v>
      </c>
      <c r="Y76" s="285">
        <v>141.916666666667</v>
      </c>
      <c r="Z76" s="285">
        <v>153</v>
      </c>
      <c r="AA76" s="286">
        <v>154.875</v>
      </c>
      <c r="AB76" s="283">
        <v>29</v>
      </c>
      <c r="AC76" s="284">
        <v>-16</v>
      </c>
      <c r="AD76" s="285"/>
      <c r="AE76" s="285">
        <v>-19</v>
      </c>
      <c r="AF76" s="285">
        <v>-13.7083333333333</v>
      </c>
      <c r="AG76" s="285">
        <v>-20.5833333333333</v>
      </c>
      <c r="AH76" s="285">
        <v>-27.125</v>
      </c>
      <c r="AI76" s="285">
        <v>-34.625</v>
      </c>
      <c r="AJ76" s="285">
        <v>-33.5416666666667</v>
      </c>
      <c r="AK76" s="285">
        <v>-33.25</v>
      </c>
      <c r="AL76" s="285">
        <v>-22.4583333333333</v>
      </c>
      <c r="AM76" s="285">
        <v>-18</v>
      </c>
      <c r="AN76" s="286">
        <v>-17</v>
      </c>
      <c r="AO76" s="278"/>
      <c r="AP76" s="283">
        <v>29</v>
      </c>
      <c r="AQ76" s="284">
        <v>137.666666666667</v>
      </c>
      <c r="AR76" s="285"/>
      <c r="AS76" s="285">
        <v>134.833333333333</v>
      </c>
      <c r="AT76" s="285">
        <v>142.833333333333</v>
      </c>
      <c r="AU76" s="285">
        <v>136.875</v>
      </c>
      <c r="AV76" s="285">
        <v>130.208333333333</v>
      </c>
      <c r="AW76" s="285">
        <v>125.625</v>
      </c>
      <c r="AX76" s="285">
        <v>125.708333333333</v>
      </c>
      <c r="AY76" s="285">
        <v>122</v>
      </c>
      <c r="AZ76" s="285">
        <v>125.625</v>
      </c>
      <c r="BA76" s="285">
        <v>137</v>
      </c>
      <c r="BB76" s="286">
        <v>138.083333333333</v>
      </c>
      <c r="BC76" s="196"/>
      <c r="BD76" s="196"/>
      <c r="BE76" s="196"/>
      <c r="BF76" s="73"/>
      <c r="BG76" s="73"/>
      <c r="BH76" s="73"/>
      <c r="BI76" s="73"/>
      <c r="BJ76" s="73"/>
      <c r="BK76" s="73"/>
      <c r="BL76" s="73"/>
      <c r="BM76" s="73"/>
    </row>
    <row r="77" spans="1:65" ht="16.7" customHeight="1">
      <c r="A77" s="283">
        <v>30</v>
      </c>
      <c r="B77" s="306">
        <v>15</v>
      </c>
      <c r="C77" s="307"/>
      <c r="D77" s="307">
        <v>15.1666666666667</v>
      </c>
      <c r="E77" s="307">
        <v>12.375</v>
      </c>
      <c r="F77" s="307">
        <v>16.7916666666667</v>
      </c>
      <c r="G77" s="307">
        <v>20.9166666666667</v>
      </c>
      <c r="H77" s="307">
        <v>28</v>
      </c>
      <c r="I77" s="307">
        <v>28.9583333333333</v>
      </c>
      <c r="J77" s="307">
        <v>28.9166666666667</v>
      </c>
      <c r="K77" s="307">
        <v>19.9166666666667</v>
      </c>
      <c r="L77" s="307">
        <v>15.4583333333333</v>
      </c>
      <c r="M77" s="308">
        <v>14</v>
      </c>
      <c r="N77" s="278"/>
      <c r="O77" s="283">
        <v>30</v>
      </c>
      <c r="P77" s="284">
        <v>149.291666666667</v>
      </c>
      <c r="Q77" s="285"/>
      <c r="R77" s="285">
        <v>151</v>
      </c>
      <c r="S77" s="285">
        <v>155</v>
      </c>
      <c r="T77" s="285">
        <v>149.916666666667</v>
      </c>
      <c r="U77" s="285">
        <v>144.791666666667</v>
      </c>
      <c r="V77" s="285">
        <v>138.208333333333</v>
      </c>
      <c r="W77" s="285">
        <v>138.458333333333</v>
      </c>
      <c r="X77" s="285">
        <v>136.75</v>
      </c>
      <c r="Y77" s="285">
        <v>143</v>
      </c>
      <c r="Z77" s="285">
        <v>152.958333333333</v>
      </c>
      <c r="AA77" s="286">
        <v>155</v>
      </c>
      <c r="AB77" s="283">
        <v>30</v>
      </c>
      <c r="AC77" s="284">
        <v>-15.9583333333333</v>
      </c>
      <c r="AD77" s="285"/>
      <c r="AE77" s="285">
        <v>-19</v>
      </c>
      <c r="AF77" s="285">
        <v>-13.8333333333333</v>
      </c>
      <c r="AG77" s="285">
        <v>-19.875</v>
      </c>
      <c r="AH77" s="285">
        <v>-22.2083333333333</v>
      </c>
      <c r="AI77" s="285">
        <v>-36.4166666666667</v>
      </c>
      <c r="AJ77" s="285">
        <v>-33.875</v>
      </c>
      <c r="AK77" s="285">
        <v>-34</v>
      </c>
      <c r="AL77" s="285">
        <v>-23.2083333333333</v>
      </c>
      <c r="AM77" s="285">
        <v>-18</v>
      </c>
      <c r="AN77" s="286">
        <v>-17</v>
      </c>
      <c r="AO77" s="278"/>
      <c r="AP77" s="283">
        <v>30</v>
      </c>
      <c r="AQ77" s="284">
        <v>137.916666666667</v>
      </c>
      <c r="AR77" s="285"/>
      <c r="AS77" s="285">
        <v>135</v>
      </c>
      <c r="AT77" s="285">
        <v>143</v>
      </c>
      <c r="AU77" s="285">
        <v>136.833333333333</v>
      </c>
      <c r="AV77" s="285">
        <v>132.083333333333</v>
      </c>
      <c r="AW77" s="285">
        <v>125</v>
      </c>
      <c r="AX77" s="285">
        <v>125.166666666667</v>
      </c>
      <c r="AY77" s="285">
        <v>122</v>
      </c>
      <c r="AZ77" s="285">
        <v>127</v>
      </c>
      <c r="BA77" s="285">
        <v>136.708333333333</v>
      </c>
      <c r="BB77" s="286">
        <v>138.833333333333</v>
      </c>
      <c r="BC77" s="196"/>
      <c r="BD77" s="196"/>
      <c r="BE77" s="196"/>
      <c r="BF77" s="73"/>
      <c r="BG77" s="73"/>
      <c r="BH77" s="73"/>
      <c r="BI77" s="73"/>
      <c r="BJ77" s="73"/>
      <c r="BK77" s="73"/>
      <c r="BL77" s="73"/>
      <c r="BM77" s="73"/>
    </row>
    <row r="78" spans="1:65" ht="16.7" customHeight="1">
      <c r="A78" s="287">
        <v>31</v>
      </c>
      <c r="B78" s="309">
        <v>15</v>
      </c>
      <c r="C78" s="310"/>
      <c r="D78" s="310">
        <v>15.625</v>
      </c>
      <c r="E78" s="310"/>
      <c r="F78" s="310">
        <v>17.5833333333333</v>
      </c>
      <c r="G78" s="310"/>
      <c r="H78" s="310">
        <v>28</v>
      </c>
      <c r="I78" s="310">
        <v>28.25</v>
      </c>
      <c r="J78" s="310"/>
      <c r="K78" s="310">
        <v>20.0833333333333</v>
      </c>
      <c r="L78" s="310"/>
      <c r="M78" s="311">
        <v>14.3333333333333</v>
      </c>
      <c r="N78" s="278"/>
      <c r="O78" s="287">
        <v>31</v>
      </c>
      <c r="P78" s="288">
        <v>150</v>
      </c>
      <c r="Q78" s="289"/>
      <c r="R78" s="289">
        <v>151</v>
      </c>
      <c r="S78" s="289"/>
      <c r="T78" s="289">
        <v>149.75</v>
      </c>
      <c r="U78" s="289"/>
      <c r="V78" s="289">
        <v>138</v>
      </c>
      <c r="W78" s="289">
        <v>138.416666666667</v>
      </c>
      <c r="X78" s="289"/>
      <c r="Y78" s="289">
        <v>143</v>
      </c>
      <c r="Z78" s="289"/>
      <c r="AA78" s="290">
        <v>155</v>
      </c>
      <c r="AB78" s="287">
        <v>31</v>
      </c>
      <c r="AC78" s="288">
        <v>-15.875</v>
      </c>
      <c r="AD78" s="289"/>
      <c r="AE78" s="289">
        <v>-19.3333333333333</v>
      </c>
      <c r="AF78" s="289"/>
      <c r="AG78" s="289">
        <v>-20.625</v>
      </c>
      <c r="AH78" s="289"/>
      <c r="AI78" s="289">
        <v>-37</v>
      </c>
      <c r="AJ78" s="289">
        <v>-34.25</v>
      </c>
      <c r="AK78" s="289"/>
      <c r="AL78" s="289">
        <v>-23.875</v>
      </c>
      <c r="AM78" s="289"/>
      <c r="AN78" s="290">
        <v>-17</v>
      </c>
      <c r="AO78" s="278"/>
      <c r="AP78" s="287">
        <v>31</v>
      </c>
      <c r="AQ78" s="288">
        <v>138</v>
      </c>
      <c r="AR78" s="289"/>
      <c r="AS78" s="289">
        <v>135.083333333333</v>
      </c>
      <c r="AT78" s="289"/>
      <c r="AU78" s="289">
        <v>136.625</v>
      </c>
      <c r="AV78" s="289"/>
      <c r="AW78" s="289">
        <v>125</v>
      </c>
      <c r="AX78" s="289">
        <v>125.041666666667</v>
      </c>
      <c r="AY78" s="289"/>
      <c r="AZ78" s="289">
        <v>127.208333333333</v>
      </c>
      <c r="BA78" s="289"/>
      <c r="BB78" s="290">
        <v>138</v>
      </c>
      <c r="BC78" s="196"/>
      <c r="BD78" s="196"/>
      <c r="BE78" s="196"/>
      <c r="BF78" s="73"/>
      <c r="BG78" s="73"/>
      <c r="BH78" s="73"/>
      <c r="BI78" s="73"/>
      <c r="BJ78" s="73"/>
      <c r="BK78" s="73"/>
      <c r="BL78" s="73"/>
      <c r="BM78" s="73"/>
    </row>
    <row r="79" spans="1:65" ht="16.7" customHeight="1">
      <c r="A79" s="279" t="s">
        <v>418</v>
      </c>
      <c r="B79" s="303">
        <f t="shared" ref="B79:M79" si="4">AVERAGE(B48:B78)</f>
        <v>14.181451612903228</v>
      </c>
      <c r="C79" s="304">
        <f t="shared" si="4"/>
        <v>15.711309523809524</v>
      </c>
      <c r="D79" s="304">
        <f t="shared" si="4"/>
        <v>16.116935483870968</v>
      </c>
      <c r="E79" s="304">
        <f t="shared" si="4"/>
        <v>13.05</v>
      </c>
      <c r="F79" s="304">
        <f t="shared" si="4"/>
        <v>15.883064516129036</v>
      </c>
      <c r="G79" s="304">
        <f t="shared" si="4"/>
        <v>21.480555555555558</v>
      </c>
      <c r="H79" s="304">
        <f t="shared" si="4"/>
        <v>27.923541336153704</v>
      </c>
      <c r="I79" s="304">
        <f t="shared" si="4"/>
        <v>26.90591397849461</v>
      </c>
      <c r="J79" s="304">
        <f t="shared" si="4"/>
        <v>28.979166666666671</v>
      </c>
      <c r="K79" s="304">
        <f t="shared" si="4"/>
        <v>26.919354838709673</v>
      </c>
      <c r="L79" s="304">
        <f t="shared" si="4"/>
        <v>15.949999999999998</v>
      </c>
      <c r="M79" s="305">
        <f t="shared" si="4"/>
        <v>14.834677419354838</v>
      </c>
      <c r="N79" s="291"/>
      <c r="O79" s="279" t="s">
        <v>418</v>
      </c>
      <c r="P79" s="280">
        <f t="shared" ref="P79:AA79" si="5">AVERAGE(P48:P78)</f>
        <v>151.21370967741933</v>
      </c>
      <c r="Q79" s="281">
        <f t="shared" si="5"/>
        <v>150.97321428571436</v>
      </c>
      <c r="R79" s="281">
        <f t="shared" si="5"/>
        <v>150.93413978494624</v>
      </c>
      <c r="S79" s="281">
        <f t="shared" si="5"/>
        <v>154.4500000000001</v>
      </c>
      <c r="T79" s="281">
        <f t="shared" si="5"/>
        <v>151.10483870967738</v>
      </c>
      <c r="U79" s="281">
        <f t="shared" si="5"/>
        <v>145.60138888888886</v>
      </c>
      <c r="V79" s="281">
        <f t="shared" si="5"/>
        <v>140.07795698924727</v>
      </c>
      <c r="W79" s="281">
        <f t="shared" si="5"/>
        <v>138.82795698924733</v>
      </c>
      <c r="X79" s="281">
        <f t="shared" si="5"/>
        <v>137.05416666666662</v>
      </c>
      <c r="Y79" s="281">
        <f t="shared" si="5"/>
        <v>137.35483870967744</v>
      </c>
      <c r="Z79" s="281">
        <f t="shared" si="5"/>
        <v>150.56527777777777</v>
      </c>
      <c r="AA79" s="282">
        <f t="shared" si="5"/>
        <v>153.52688172043005</v>
      </c>
      <c r="AB79" s="279" t="s">
        <v>418</v>
      </c>
      <c r="AC79" s="280">
        <f t="shared" ref="AC79:AN79" si="6">AVERAGE(AC48:AC78)</f>
        <v>-15.009408602150538</v>
      </c>
      <c r="AD79" s="281">
        <f t="shared" si="6"/>
        <v>-16.25</v>
      </c>
      <c r="AE79" s="281">
        <f t="shared" si="6"/>
        <v>-18.364247311827953</v>
      </c>
      <c r="AF79" s="281">
        <f t="shared" si="6"/>
        <v>-15.66111111111111</v>
      </c>
      <c r="AG79" s="281">
        <f t="shared" si="6"/>
        <v>-17.947580645161288</v>
      </c>
      <c r="AH79" s="281">
        <f t="shared" si="6"/>
        <v>-24.720833333333321</v>
      </c>
      <c r="AI79" s="281">
        <f t="shared" si="6"/>
        <v>-32.865591397849457</v>
      </c>
      <c r="AJ79" s="281">
        <f t="shared" si="6"/>
        <v>-32.787634408602166</v>
      </c>
      <c r="AK79" s="281">
        <f t="shared" si="6"/>
        <v>-35.976388888888899</v>
      </c>
      <c r="AL79" s="281">
        <f t="shared" si="6"/>
        <v>-31.669354838709669</v>
      </c>
      <c r="AM79" s="281">
        <f t="shared" si="6"/>
        <v>-19.266666666666673</v>
      </c>
      <c r="AN79" s="282">
        <f t="shared" si="6"/>
        <v>-17.283602150537632</v>
      </c>
      <c r="AO79" s="291"/>
      <c r="AP79" s="279" t="s">
        <v>418</v>
      </c>
      <c r="AQ79" s="280">
        <f t="shared" ref="AQ79:BB79" si="7">AVERAGE(AQ48:AQ78)</f>
        <v>138.40322580645167</v>
      </c>
      <c r="AR79" s="281">
        <f t="shared" si="7"/>
        <v>137.21577380952382</v>
      </c>
      <c r="AS79" s="281">
        <f t="shared" si="7"/>
        <v>135.41801075268816</v>
      </c>
      <c r="AT79" s="281">
        <f t="shared" si="7"/>
        <v>139.65138888888887</v>
      </c>
      <c r="AU79" s="281">
        <f t="shared" si="7"/>
        <v>138.97311827956997</v>
      </c>
      <c r="AV79" s="281">
        <f t="shared" si="7"/>
        <v>132.6263888888889</v>
      </c>
      <c r="AW79" s="281">
        <f t="shared" si="7"/>
        <v>127.40053763440871</v>
      </c>
      <c r="AX79" s="281">
        <f t="shared" si="7"/>
        <v>125.85887096774196</v>
      </c>
      <c r="AY79" s="281">
        <f t="shared" si="7"/>
        <v>122.96666666666667</v>
      </c>
      <c r="AZ79" s="281">
        <f t="shared" si="7"/>
        <v>122.02956989247313</v>
      </c>
      <c r="BA79" s="281">
        <f t="shared" si="7"/>
        <v>134.65277777777777</v>
      </c>
      <c r="BB79" s="282">
        <f t="shared" si="7"/>
        <v>137.77553763440861</v>
      </c>
      <c r="BC79" s="196"/>
      <c r="BD79" s="196"/>
      <c r="BE79" s="196"/>
      <c r="BF79" s="73"/>
      <c r="BG79" s="73"/>
      <c r="BH79" s="73"/>
      <c r="BI79" s="73"/>
      <c r="BJ79" s="73"/>
      <c r="BK79" s="73"/>
      <c r="BL79" s="73"/>
      <c r="BM79" s="73"/>
    </row>
    <row r="80" spans="1:65" ht="16.7" customHeight="1">
      <c r="A80" s="283" t="s">
        <v>419</v>
      </c>
      <c r="B80" s="306">
        <v>11</v>
      </c>
      <c r="C80" s="312">
        <v>15</v>
      </c>
      <c r="D80" s="312">
        <v>14</v>
      </c>
      <c r="E80" s="312">
        <v>9.0000000000000107</v>
      </c>
      <c r="F80" s="312">
        <v>12</v>
      </c>
      <c r="G80" s="312">
        <v>18</v>
      </c>
      <c r="H80" s="312">
        <v>22</v>
      </c>
      <c r="I80" s="312">
        <v>20</v>
      </c>
      <c r="J80" s="312">
        <v>25</v>
      </c>
      <c r="K80" s="312">
        <v>16</v>
      </c>
      <c r="L80" s="312">
        <v>12</v>
      </c>
      <c r="M80" s="308">
        <v>13</v>
      </c>
      <c r="N80" s="293"/>
      <c r="O80" s="283" t="s">
        <v>419</v>
      </c>
      <c r="P80" s="294">
        <v>155</v>
      </c>
      <c r="Q80" s="295">
        <v>152</v>
      </c>
      <c r="R80" s="295">
        <v>152</v>
      </c>
      <c r="S80" s="295">
        <v>159</v>
      </c>
      <c r="T80" s="295">
        <v>155</v>
      </c>
      <c r="U80" s="295">
        <v>149</v>
      </c>
      <c r="V80" s="295">
        <v>145</v>
      </c>
      <c r="W80" s="295">
        <v>142</v>
      </c>
      <c r="X80" s="295">
        <v>139</v>
      </c>
      <c r="Y80" s="295">
        <v>143</v>
      </c>
      <c r="Z80" s="295">
        <v>153</v>
      </c>
      <c r="AA80" s="296">
        <v>155</v>
      </c>
      <c r="AB80" s="283" t="s">
        <v>419</v>
      </c>
      <c r="AC80" s="294">
        <v>-13</v>
      </c>
      <c r="AD80" s="295">
        <v>-15</v>
      </c>
      <c r="AE80" s="295">
        <v>-17</v>
      </c>
      <c r="AF80" s="295">
        <v>-12</v>
      </c>
      <c r="AG80" s="295">
        <v>-14</v>
      </c>
      <c r="AH80" s="295">
        <v>-21</v>
      </c>
      <c r="AI80" s="295">
        <v>-23</v>
      </c>
      <c r="AJ80" s="295">
        <v>-24</v>
      </c>
      <c r="AK80" s="295">
        <v>-30</v>
      </c>
      <c r="AL80" s="295">
        <v>-21</v>
      </c>
      <c r="AM80" s="295">
        <v>-17</v>
      </c>
      <c r="AN80" s="296">
        <v>-17</v>
      </c>
      <c r="AO80" s="293"/>
      <c r="AP80" s="283" t="s">
        <v>419</v>
      </c>
      <c r="AQ80" s="294">
        <v>141</v>
      </c>
      <c r="AR80" s="295">
        <v>138</v>
      </c>
      <c r="AS80" s="295">
        <v>137</v>
      </c>
      <c r="AT80" s="295">
        <v>145</v>
      </c>
      <c r="AU80" s="295">
        <v>143</v>
      </c>
      <c r="AV80" s="295">
        <v>136</v>
      </c>
      <c r="AW80" s="295">
        <v>133</v>
      </c>
      <c r="AX80" s="295">
        <v>129</v>
      </c>
      <c r="AY80" s="295">
        <v>126</v>
      </c>
      <c r="AZ80" s="295">
        <v>128</v>
      </c>
      <c r="BA80" s="295">
        <v>137</v>
      </c>
      <c r="BB80" s="296">
        <v>139</v>
      </c>
      <c r="BC80" s="196"/>
      <c r="BD80" s="196"/>
      <c r="BE80" s="196"/>
      <c r="BF80" s="73"/>
      <c r="BG80" s="73"/>
      <c r="BH80" s="73"/>
      <c r="BI80" s="73"/>
      <c r="BJ80" s="73"/>
      <c r="BK80" s="73"/>
      <c r="BL80" s="73"/>
      <c r="BM80" s="73"/>
    </row>
    <row r="81" spans="1:65" ht="16.7" customHeight="1">
      <c r="A81" s="287" t="s">
        <v>420</v>
      </c>
      <c r="B81" s="309">
        <v>16</v>
      </c>
      <c r="C81" s="310">
        <v>16</v>
      </c>
      <c r="D81" s="310">
        <v>17</v>
      </c>
      <c r="E81" s="310">
        <v>17</v>
      </c>
      <c r="F81" s="310">
        <v>18</v>
      </c>
      <c r="G81" s="310">
        <v>25</v>
      </c>
      <c r="H81" s="310">
        <v>34</v>
      </c>
      <c r="I81" s="310">
        <v>33</v>
      </c>
      <c r="J81" s="310">
        <v>31</v>
      </c>
      <c r="K81" s="310">
        <v>30</v>
      </c>
      <c r="L81" s="310">
        <v>21</v>
      </c>
      <c r="M81" s="311">
        <v>16</v>
      </c>
      <c r="N81" s="293"/>
      <c r="O81" s="287" t="s">
        <v>420</v>
      </c>
      <c r="P81" s="297">
        <v>149</v>
      </c>
      <c r="Q81" s="298">
        <v>150</v>
      </c>
      <c r="R81" s="298">
        <v>150</v>
      </c>
      <c r="S81" s="298">
        <v>151</v>
      </c>
      <c r="T81" s="298">
        <v>149</v>
      </c>
      <c r="U81" s="298">
        <v>143</v>
      </c>
      <c r="V81" s="298">
        <v>136</v>
      </c>
      <c r="W81" s="298">
        <v>135</v>
      </c>
      <c r="X81" s="298">
        <v>135</v>
      </c>
      <c r="Y81" s="298">
        <v>136</v>
      </c>
      <c r="Z81" s="298">
        <v>143</v>
      </c>
      <c r="AA81" s="299">
        <v>152</v>
      </c>
      <c r="AB81" s="287" t="s">
        <v>420</v>
      </c>
      <c r="AC81" s="297">
        <v>-16</v>
      </c>
      <c r="AD81" s="298">
        <v>-18</v>
      </c>
      <c r="AE81" s="298">
        <v>-20</v>
      </c>
      <c r="AF81" s="298">
        <v>-20</v>
      </c>
      <c r="AG81" s="298">
        <v>-21</v>
      </c>
      <c r="AH81" s="298">
        <v>-29</v>
      </c>
      <c r="AI81" s="298">
        <v>-42</v>
      </c>
      <c r="AJ81" s="298">
        <v>-44</v>
      </c>
      <c r="AK81" s="298">
        <v>-41</v>
      </c>
      <c r="AL81" s="298">
        <v>-37</v>
      </c>
      <c r="AM81" s="298">
        <v>-25</v>
      </c>
      <c r="AN81" s="299">
        <v>-18</v>
      </c>
      <c r="AO81" s="293"/>
      <c r="AP81" s="287" t="s">
        <v>420</v>
      </c>
      <c r="AQ81" s="297">
        <v>133</v>
      </c>
      <c r="AR81" s="298">
        <v>135</v>
      </c>
      <c r="AS81" s="298">
        <v>133</v>
      </c>
      <c r="AT81" s="298">
        <v>135</v>
      </c>
      <c r="AU81" s="298">
        <v>136</v>
      </c>
      <c r="AV81" s="298">
        <v>130</v>
      </c>
      <c r="AW81" s="298">
        <v>124</v>
      </c>
      <c r="AX81" s="298">
        <v>122</v>
      </c>
      <c r="AY81" s="298">
        <v>121</v>
      </c>
      <c r="AZ81" s="298">
        <v>120</v>
      </c>
      <c r="BA81" s="298">
        <v>127</v>
      </c>
      <c r="BB81" s="299">
        <v>137</v>
      </c>
      <c r="BC81" s="196"/>
      <c r="BD81" s="196"/>
      <c r="BE81" s="196"/>
      <c r="BF81" s="73"/>
      <c r="BG81" s="73"/>
      <c r="BH81" s="73"/>
      <c r="BI81" s="73"/>
      <c r="BJ81" s="73"/>
      <c r="BK81" s="73"/>
      <c r="BL81" s="73"/>
      <c r="BM81" s="73"/>
    </row>
    <row r="82" spans="1:65" ht="16.7" customHeight="1">
      <c r="A82" s="418" t="s">
        <v>442</v>
      </c>
      <c r="B82" s="418"/>
      <c r="C82" s="418"/>
      <c r="D82" s="418" t="s">
        <v>443</v>
      </c>
      <c r="E82" s="418"/>
      <c r="F82" s="418"/>
      <c r="G82" s="418"/>
      <c r="H82" s="418"/>
      <c r="I82" s="418" t="s">
        <v>444</v>
      </c>
      <c r="J82" s="418"/>
      <c r="K82" s="418"/>
      <c r="L82" s="418"/>
      <c r="M82" s="418"/>
      <c r="N82" s="196"/>
      <c r="O82" s="418" t="s">
        <v>445</v>
      </c>
      <c r="P82" s="418"/>
      <c r="Q82" s="418"/>
      <c r="R82" s="418" t="s">
        <v>446</v>
      </c>
      <c r="S82" s="418"/>
      <c r="T82" s="418"/>
      <c r="U82" s="418"/>
      <c r="V82" s="418"/>
      <c r="W82" s="414" t="s">
        <v>447</v>
      </c>
      <c r="X82" s="414"/>
      <c r="Y82" s="414"/>
      <c r="Z82" s="414"/>
      <c r="AA82" s="414"/>
      <c r="AB82" s="418" t="s">
        <v>448</v>
      </c>
      <c r="AC82" s="418"/>
      <c r="AD82" s="418"/>
      <c r="AE82" s="418" t="s">
        <v>449</v>
      </c>
      <c r="AF82" s="418"/>
      <c r="AG82" s="418"/>
      <c r="AH82" s="418"/>
      <c r="AI82" s="418"/>
      <c r="AJ82" s="418" t="s">
        <v>450</v>
      </c>
      <c r="AK82" s="418"/>
      <c r="AL82" s="418"/>
      <c r="AM82" s="418"/>
      <c r="AN82" s="418"/>
      <c r="AO82" s="196"/>
      <c r="AP82" s="418" t="s">
        <v>451</v>
      </c>
      <c r="AQ82" s="418"/>
      <c r="AR82" s="418"/>
      <c r="AS82" s="418" t="s">
        <v>452</v>
      </c>
      <c r="AT82" s="418"/>
      <c r="AU82" s="418"/>
      <c r="AV82" s="418"/>
      <c r="AW82" s="418"/>
      <c r="AX82" s="418" t="s">
        <v>453</v>
      </c>
      <c r="AY82" s="418"/>
      <c r="AZ82" s="418"/>
      <c r="BA82" s="418"/>
      <c r="BB82" s="418"/>
      <c r="BC82" s="196"/>
      <c r="BD82" s="196"/>
      <c r="BE82" s="196"/>
      <c r="BF82" s="73"/>
      <c r="BG82" s="73"/>
      <c r="BH82" s="73"/>
      <c r="BI82" s="73"/>
      <c r="BJ82" s="73"/>
      <c r="BK82" s="73"/>
      <c r="BL82" s="73"/>
      <c r="BM82" s="73"/>
    </row>
    <row r="83" spans="1:65" ht="16.7" customHeight="1">
      <c r="A83" s="300"/>
      <c r="B83" s="196"/>
      <c r="C83" s="196"/>
      <c r="D83" s="300"/>
      <c r="E83" s="196"/>
      <c r="F83" s="196"/>
      <c r="G83" s="196"/>
      <c r="H83" s="196"/>
      <c r="I83" s="300"/>
      <c r="J83" s="196"/>
      <c r="K83" s="196"/>
      <c r="L83" s="196"/>
      <c r="M83" s="196"/>
      <c r="N83" s="196"/>
      <c r="O83" s="300"/>
      <c r="P83" s="196"/>
      <c r="Q83" s="196"/>
      <c r="R83" s="300"/>
      <c r="S83" s="196"/>
      <c r="T83" s="196"/>
      <c r="U83" s="196"/>
      <c r="V83" s="196"/>
      <c r="W83" s="300"/>
      <c r="X83" s="196"/>
      <c r="Y83" s="414" t="s">
        <v>454</v>
      </c>
      <c r="Z83" s="414"/>
      <c r="AA83" s="414"/>
      <c r="AB83" s="300"/>
      <c r="AC83" s="196"/>
      <c r="AD83" s="196"/>
      <c r="AE83" s="300"/>
      <c r="AF83" s="196"/>
      <c r="AG83" s="196"/>
      <c r="AH83" s="418" t="s">
        <v>455</v>
      </c>
      <c r="AI83" s="418"/>
      <c r="AJ83" s="300"/>
      <c r="AK83" s="196"/>
      <c r="AL83" s="196"/>
      <c r="AM83" s="196"/>
      <c r="AN83" s="196"/>
      <c r="AO83" s="196"/>
      <c r="AP83" s="300"/>
      <c r="AQ83" s="196"/>
      <c r="AR83" s="196"/>
      <c r="AS83" s="300"/>
      <c r="AT83" s="196"/>
      <c r="AU83" s="196"/>
      <c r="AV83" s="196"/>
      <c r="AW83" s="196"/>
      <c r="AX83" s="300"/>
      <c r="AY83" s="196"/>
      <c r="AZ83" s="196"/>
      <c r="BA83" s="196"/>
      <c r="BB83" s="196"/>
      <c r="BC83" s="196"/>
      <c r="BD83" s="196"/>
      <c r="BE83" s="196"/>
      <c r="BF83" s="73"/>
      <c r="BG83" s="73"/>
      <c r="BH83" s="73"/>
      <c r="BI83" s="73"/>
      <c r="BJ83" s="73"/>
      <c r="BK83" s="73"/>
      <c r="BL83" s="73"/>
      <c r="BM83" s="73"/>
    </row>
    <row r="84" spans="1:65" ht="16.7" customHeight="1">
      <c r="A84" s="300"/>
      <c r="B84" s="196"/>
      <c r="C84" s="196"/>
      <c r="D84" s="300"/>
      <c r="E84" s="196"/>
      <c r="F84" s="196"/>
      <c r="G84" s="196"/>
      <c r="H84" s="196"/>
      <c r="I84" s="300"/>
      <c r="J84" s="196"/>
      <c r="K84" s="196"/>
      <c r="L84" s="196"/>
      <c r="M84" s="196"/>
      <c r="N84" s="196"/>
      <c r="O84" s="300"/>
      <c r="P84" s="196"/>
      <c r="Q84" s="196"/>
      <c r="R84" s="300"/>
      <c r="S84" s="196"/>
      <c r="T84" s="196"/>
      <c r="U84" s="196"/>
      <c r="V84" s="196"/>
      <c r="W84" s="300"/>
      <c r="X84" s="196"/>
      <c r="Y84" s="196"/>
      <c r="Z84" s="196"/>
      <c r="AA84" s="196"/>
      <c r="AB84" s="300"/>
      <c r="AC84" s="196"/>
      <c r="AD84" s="196"/>
      <c r="AE84" s="300"/>
      <c r="AF84" s="196"/>
      <c r="AG84" s="196"/>
      <c r="AH84" s="196"/>
      <c r="AI84" s="196"/>
      <c r="AJ84" s="300"/>
      <c r="AK84" s="196"/>
      <c r="AL84" s="196"/>
      <c r="AM84" s="196"/>
      <c r="AN84" s="196"/>
      <c r="AO84" s="196"/>
      <c r="AP84" s="300"/>
      <c r="AQ84" s="196"/>
      <c r="AR84" s="196"/>
      <c r="AS84" s="300"/>
      <c r="AT84" s="196"/>
      <c r="AU84" s="196"/>
      <c r="AV84" s="196"/>
      <c r="AW84" s="196"/>
      <c r="AX84" s="300"/>
      <c r="AY84" s="196"/>
      <c r="AZ84" s="196"/>
      <c r="BA84" s="196"/>
      <c r="BB84" s="196"/>
      <c r="BC84" s="196"/>
      <c r="BD84" s="196"/>
      <c r="BE84" s="196"/>
      <c r="BF84" s="73"/>
      <c r="BG84" s="73"/>
      <c r="BH84" s="73"/>
      <c r="BI84" s="73"/>
      <c r="BJ84" s="73"/>
      <c r="BK84" s="73"/>
      <c r="BL84" s="73"/>
      <c r="BM84" s="73"/>
    </row>
    <row r="85" spans="1:65" ht="16.7" customHeight="1">
      <c r="A85" s="300"/>
      <c r="B85" s="196"/>
      <c r="C85" s="196"/>
      <c r="D85" s="300"/>
      <c r="E85" s="196"/>
      <c r="F85" s="196"/>
      <c r="G85" s="196"/>
      <c r="H85" s="196"/>
      <c r="I85" s="300"/>
      <c r="J85" s="196"/>
      <c r="K85" s="196"/>
      <c r="L85" s="196"/>
      <c r="M85" s="196"/>
      <c r="N85" s="196"/>
      <c r="O85" s="300"/>
      <c r="P85" s="196"/>
      <c r="Q85" s="196"/>
      <c r="R85" s="300"/>
      <c r="S85" s="196"/>
      <c r="T85" s="196"/>
      <c r="U85" s="196"/>
      <c r="V85" s="196"/>
      <c r="W85" s="300"/>
      <c r="X85" s="196"/>
      <c r="Y85" s="196"/>
      <c r="Z85" s="196"/>
      <c r="AA85" s="196"/>
      <c r="AB85" s="300"/>
      <c r="AC85" s="196"/>
      <c r="AD85" s="196"/>
      <c r="AE85" s="300"/>
      <c r="AF85" s="196"/>
      <c r="AG85" s="196"/>
      <c r="AH85" s="196"/>
      <c r="AI85" s="196"/>
      <c r="AJ85" s="300"/>
      <c r="AK85" s="196"/>
      <c r="AL85" s="196"/>
      <c r="AM85" s="196"/>
      <c r="AN85" s="196"/>
      <c r="AO85" s="196"/>
      <c r="AP85" s="300"/>
      <c r="AQ85" s="196"/>
      <c r="AR85" s="196"/>
      <c r="AS85" s="300"/>
      <c r="AT85" s="196"/>
      <c r="AU85" s="196"/>
      <c r="AV85" s="196"/>
      <c r="AW85" s="196"/>
      <c r="AX85" s="300"/>
      <c r="AY85" s="196"/>
      <c r="AZ85" s="196"/>
      <c r="BA85" s="196"/>
      <c r="BB85" s="196"/>
      <c r="BC85" s="196"/>
      <c r="BD85" s="196"/>
      <c r="BE85" s="196"/>
      <c r="BF85" s="73"/>
      <c r="BG85" s="73"/>
      <c r="BH85" s="73"/>
      <c r="BI85" s="73"/>
      <c r="BJ85" s="73"/>
      <c r="BK85" s="73"/>
      <c r="BL85" s="73"/>
      <c r="BM85" s="73"/>
    </row>
    <row r="86" spans="1:65" ht="16.7" customHeight="1">
      <c r="A86" s="275" t="s">
        <v>456</v>
      </c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278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278"/>
      <c r="Z86" s="196"/>
      <c r="AA86" s="196"/>
      <c r="AB86" s="275" t="s">
        <v>457</v>
      </c>
      <c r="AC86" s="196"/>
      <c r="AD86" s="196"/>
      <c r="AE86" s="278"/>
      <c r="AF86" s="196"/>
      <c r="AG86" s="196"/>
      <c r="AH86" s="196"/>
      <c r="AI86" s="196"/>
      <c r="AJ86" s="196"/>
      <c r="AK86" s="278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278"/>
      <c r="AW86" s="196"/>
      <c r="AX86" s="196"/>
      <c r="AY86" s="196"/>
      <c r="AZ86" s="196"/>
      <c r="BA86" s="196"/>
      <c r="BB86" s="196"/>
      <c r="BC86" s="196"/>
      <c r="BD86" s="196"/>
      <c r="BE86" s="196"/>
      <c r="BF86" s="73"/>
      <c r="BG86" s="73"/>
      <c r="BH86" s="73"/>
      <c r="BI86" s="73"/>
      <c r="BJ86" s="73"/>
      <c r="BK86" s="73"/>
      <c r="BL86" s="73"/>
      <c r="BM86" s="73"/>
    </row>
    <row r="87" spans="1:65" ht="16.7" customHeight="1">
      <c r="A87" s="196"/>
      <c r="B87" s="278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278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73"/>
      <c r="BG87" s="73"/>
      <c r="BH87" s="73"/>
      <c r="BI87" s="73"/>
      <c r="BJ87" s="73"/>
      <c r="BK87" s="73"/>
      <c r="BL87" s="73"/>
      <c r="BM87" s="73"/>
    </row>
    <row r="88" spans="1:65" ht="16.7" customHeight="1">
      <c r="A88" s="196" t="s">
        <v>458</v>
      </c>
      <c r="B88" s="196"/>
      <c r="C88" s="196"/>
      <c r="D88" s="196"/>
      <c r="E88" s="196"/>
      <c r="F88" s="196"/>
      <c r="G88" s="196"/>
      <c r="H88" s="196"/>
      <c r="I88" s="196"/>
      <c r="J88" s="196"/>
      <c r="K88" s="276" t="s">
        <v>459</v>
      </c>
      <c r="L88" s="196"/>
      <c r="M88" s="196"/>
      <c r="N88" s="196"/>
      <c r="O88" s="196" t="s">
        <v>460</v>
      </c>
      <c r="P88" s="196"/>
      <c r="Q88" s="196"/>
      <c r="R88" s="196"/>
      <c r="S88" s="196"/>
      <c r="T88" s="196"/>
      <c r="U88" s="196"/>
      <c r="V88" s="196"/>
      <c r="W88" s="196"/>
      <c r="X88" s="196"/>
      <c r="Y88" s="276" t="s">
        <v>461</v>
      </c>
      <c r="Z88" s="196"/>
      <c r="AA88" s="196"/>
      <c r="AB88" s="196" t="s">
        <v>462</v>
      </c>
      <c r="AC88" s="196"/>
      <c r="AD88" s="196"/>
      <c r="AE88" s="196"/>
      <c r="AF88" s="196"/>
      <c r="AG88" s="196"/>
      <c r="AH88" s="196"/>
      <c r="AI88" s="196"/>
      <c r="AJ88" s="196"/>
      <c r="AK88" s="196"/>
      <c r="AL88" s="276" t="s">
        <v>463</v>
      </c>
      <c r="AM88" s="196"/>
      <c r="AN88" s="196"/>
      <c r="AO88" s="196"/>
      <c r="AP88" s="196" t="s">
        <v>464</v>
      </c>
      <c r="AQ88" s="196"/>
      <c r="AR88" s="196"/>
      <c r="AS88" s="196"/>
      <c r="AT88" s="196"/>
      <c r="AU88" s="196"/>
      <c r="AV88" s="196"/>
      <c r="AW88" s="196"/>
      <c r="AX88" s="196"/>
      <c r="AY88" s="196"/>
      <c r="AZ88" s="276" t="s">
        <v>465</v>
      </c>
      <c r="BA88" s="196"/>
      <c r="BB88" s="196"/>
      <c r="BC88" s="196"/>
      <c r="BD88" s="196"/>
      <c r="BE88" s="196"/>
      <c r="BF88" s="73"/>
      <c r="BG88" s="73"/>
      <c r="BH88" s="73"/>
      <c r="BI88" s="73"/>
      <c r="BJ88" s="73"/>
      <c r="BK88" s="73"/>
      <c r="BL88" s="73"/>
      <c r="BM88" s="73"/>
    </row>
    <row r="89" spans="1:65" ht="16.7" customHeight="1">
      <c r="A89" s="417" t="s">
        <v>415</v>
      </c>
      <c r="B89" s="416" t="s">
        <v>416</v>
      </c>
      <c r="C89" s="416"/>
      <c r="D89" s="416"/>
      <c r="E89" s="416"/>
      <c r="F89" s="416"/>
      <c r="G89" s="416"/>
      <c r="H89" s="416"/>
      <c r="I89" s="416"/>
      <c r="J89" s="416"/>
      <c r="K89" s="416"/>
      <c r="L89" s="416"/>
      <c r="M89" s="416"/>
      <c r="N89" s="196"/>
      <c r="O89" s="417" t="s">
        <v>417</v>
      </c>
      <c r="P89" s="416" t="s">
        <v>416</v>
      </c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7" t="s">
        <v>415</v>
      </c>
      <c r="AC89" s="416" t="s">
        <v>416</v>
      </c>
      <c r="AD89" s="416"/>
      <c r="AE89" s="416"/>
      <c r="AF89" s="416"/>
      <c r="AG89" s="416"/>
      <c r="AH89" s="416"/>
      <c r="AI89" s="416"/>
      <c r="AJ89" s="416"/>
      <c r="AK89" s="416"/>
      <c r="AL89" s="416"/>
      <c r="AM89" s="416"/>
      <c r="AN89" s="416"/>
      <c r="AO89" s="196"/>
      <c r="AP89" s="417" t="s">
        <v>417</v>
      </c>
      <c r="AQ89" s="416" t="s">
        <v>416</v>
      </c>
      <c r="AR89" s="416"/>
      <c r="AS89" s="416"/>
      <c r="AT89" s="416"/>
      <c r="AU89" s="416"/>
      <c r="AV89" s="416"/>
      <c r="AW89" s="416"/>
      <c r="AX89" s="416"/>
      <c r="AY89" s="416"/>
      <c r="AZ89" s="416"/>
      <c r="BA89" s="416"/>
      <c r="BB89" s="416"/>
      <c r="BC89" s="196"/>
      <c r="BD89" s="196"/>
      <c r="BE89" s="196"/>
      <c r="BF89" s="73"/>
      <c r="BG89" s="73"/>
      <c r="BH89" s="73"/>
      <c r="BI89" s="73"/>
      <c r="BJ89" s="73"/>
      <c r="BK89" s="73"/>
      <c r="BL89" s="73"/>
      <c r="BM89" s="73"/>
    </row>
    <row r="90" spans="1:65" ht="16.7" customHeight="1">
      <c r="A90" s="417"/>
      <c r="B90" s="277">
        <v>1</v>
      </c>
      <c r="C90" s="277">
        <v>2</v>
      </c>
      <c r="D90" s="277">
        <v>3</v>
      </c>
      <c r="E90" s="277">
        <v>4</v>
      </c>
      <c r="F90" s="277">
        <v>5</v>
      </c>
      <c r="G90" s="277">
        <v>6</v>
      </c>
      <c r="H90" s="277">
        <v>7</v>
      </c>
      <c r="I90" s="277">
        <v>8</v>
      </c>
      <c r="J90" s="277">
        <v>9</v>
      </c>
      <c r="K90" s="277">
        <v>10</v>
      </c>
      <c r="L90" s="277">
        <v>11</v>
      </c>
      <c r="M90" s="277">
        <v>12</v>
      </c>
      <c r="N90" s="278"/>
      <c r="O90" s="417"/>
      <c r="P90" s="277">
        <v>1</v>
      </c>
      <c r="Q90" s="277">
        <v>2</v>
      </c>
      <c r="R90" s="277">
        <v>3</v>
      </c>
      <c r="S90" s="277">
        <v>4</v>
      </c>
      <c r="T90" s="277">
        <v>5</v>
      </c>
      <c r="U90" s="277">
        <v>6</v>
      </c>
      <c r="V90" s="277">
        <v>7</v>
      </c>
      <c r="W90" s="277">
        <v>8</v>
      </c>
      <c r="X90" s="277">
        <v>9</v>
      </c>
      <c r="Y90" s="277">
        <v>10</v>
      </c>
      <c r="Z90" s="277">
        <v>11</v>
      </c>
      <c r="AA90" s="277">
        <v>12</v>
      </c>
      <c r="AB90" s="417"/>
      <c r="AC90" s="277">
        <v>1</v>
      </c>
      <c r="AD90" s="277">
        <v>2</v>
      </c>
      <c r="AE90" s="277">
        <v>3</v>
      </c>
      <c r="AF90" s="277">
        <v>4</v>
      </c>
      <c r="AG90" s="277">
        <v>5</v>
      </c>
      <c r="AH90" s="277">
        <v>6</v>
      </c>
      <c r="AI90" s="277">
        <v>7</v>
      </c>
      <c r="AJ90" s="277">
        <v>8</v>
      </c>
      <c r="AK90" s="277">
        <v>9</v>
      </c>
      <c r="AL90" s="277">
        <v>10</v>
      </c>
      <c r="AM90" s="277">
        <v>11</v>
      </c>
      <c r="AN90" s="277">
        <v>12</v>
      </c>
      <c r="AO90" s="278"/>
      <c r="AP90" s="417"/>
      <c r="AQ90" s="277">
        <v>1</v>
      </c>
      <c r="AR90" s="277">
        <v>2</v>
      </c>
      <c r="AS90" s="277">
        <v>3</v>
      </c>
      <c r="AT90" s="277">
        <v>4</v>
      </c>
      <c r="AU90" s="277">
        <v>5</v>
      </c>
      <c r="AV90" s="277">
        <v>6</v>
      </c>
      <c r="AW90" s="277">
        <v>7</v>
      </c>
      <c r="AX90" s="277">
        <v>8</v>
      </c>
      <c r="AY90" s="277">
        <v>9</v>
      </c>
      <c r="AZ90" s="277">
        <v>10</v>
      </c>
      <c r="BA90" s="277">
        <v>11</v>
      </c>
      <c r="BB90" s="277">
        <v>12</v>
      </c>
      <c r="BC90" s="196"/>
      <c r="BD90" s="196"/>
      <c r="BE90" s="196"/>
      <c r="BF90" s="73"/>
      <c r="BG90" s="73"/>
      <c r="BH90" s="73"/>
      <c r="BI90" s="73"/>
      <c r="BJ90" s="73"/>
      <c r="BK90" s="73"/>
      <c r="BL90" s="73"/>
      <c r="BM90" s="73"/>
    </row>
    <row r="91" spans="1:65" ht="16.7" customHeight="1">
      <c r="A91" s="279">
        <v>1</v>
      </c>
      <c r="B91" s="280">
        <v>-24.2916666666667</v>
      </c>
      <c r="C91" s="281">
        <v>-29</v>
      </c>
      <c r="D91" s="281">
        <v>-28</v>
      </c>
      <c r="E91" s="281">
        <v>-39.2916666666667</v>
      </c>
      <c r="F91" s="281">
        <v>-28.625</v>
      </c>
      <c r="G91" s="281">
        <v>-34.4583333333333</v>
      </c>
      <c r="H91" s="281">
        <v>-40.3333333333333</v>
      </c>
      <c r="I91" s="281">
        <v>-53.0833333333333</v>
      </c>
      <c r="J91" s="281">
        <v>-50</v>
      </c>
      <c r="K91" s="281">
        <v>-54</v>
      </c>
      <c r="L91" s="281">
        <v>-35</v>
      </c>
      <c r="M91" s="282">
        <v>-32</v>
      </c>
      <c r="N91" s="278"/>
      <c r="O91" s="279">
        <v>1</v>
      </c>
      <c r="P91" s="280">
        <v>-43.625</v>
      </c>
      <c r="Q91" s="281">
        <v>-53.6666666666667</v>
      </c>
      <c r="R91" s="281">
        <v>-58.5833333333333</v>
      </c>
      <c r="S91" s="281">
        <v>-62.125</v>
      </c>
      <c r="T91" s="281">
        <v>-41.7083333333333</v>
      </c>
      <c r="U91" s="281">
        <v>-62.5416666666667</v>
      </c>
      <c r="V91" s="281">
        <v>-70</v>
      </c>
      <c r="W91" s="281">
        <v>-82</v>
      </c>
      <c r="X91" s="281">
        <v>-82</v>
      </c>
      <c r="Y91" s="281">
        <v>-85.25</v>
      </c>
      <c r="Z91" s="281">
        <v>-65.875</v>
      </c>
      <c r="AA91" s="282">
        <v>-55</v>
      </c>
      <c r="AB91" s="279">
        <v>1</v>
      </c>
      <c r="AC91" s="280">
        <v>-18.7916666666667</v>
      </c>
      <c r="AD91" s="281">
        <v>-22.5833333333333</v>
      </c>
      <c r="AE91" s="281">
        <v>-23.5833333333333</v>
      </c>
      <c r="AF91" s="281">
        <v>-26.0833333333333</v>
      </c>
      <c r="AG91" s="281">
        <v>-20.6666666666667</v>
      </c>
      <c r="AH91" s="281">
        <v>-27.25</v>
      </c>
      <c r="AI91" s="281">
        <v>-32.0416666666667</v>
      </c>
      <c r="AJ91" s="281">
        <v>-39.6666666666667</v>
      </c>
      <c r="AK91" s="281">
        <v>-35</v>
      </c>
      <c r="AL91" s="281">
        <v>-35</v>
      </c>
      <c r="AM91" s="281">
        <v>-24</v>
      </c>
      <c r="AN91" s="282">
        <v>-24</v>
      </c>
      <c r="AO91" s="278"/>
      <c r="AP91" s="279">
        <v>1</v>
      </c>
      <c r="AQ91" s="280">
        <v>-15</v>
      </c>
      <c r="AR91" s="281">
        <v>-20.5833333333333</v>
      </c>
      <c r="AS91" s="281">
        <v>-20.5416666666667</v>
      </c>
      <c r="AT91" s="281">
        <v>-22.5833333333333</v>
      </c>
      <c r="AU91" s="281">
        <v>-22.5</v>
      </c>
      <c r="AV91" s="281">
        <v>-27.1666666666667</v>
      </c>
      <c r="AW91" s="281">
        <v>-31.736338797814199</v>
      </c>
      <c r="AX91" s="281">
        <v>-38.982240437158502</v>
      </c>
      <c r="AY91" s="281">
        <v>-33</v>
      </c>
      <c r="AZ91" s="281">
        <v>-31</v>
      </c>
      <c r="BA91" s="281">
        <v>-20.25</v>
      </c>
      <c r="BB91" s="282">
        <v>-19</v>
      </c>
      <c r="BC91" s="196"/>
      <c r="BD91" s="196"/>
      <c r="BE91" s="196"/>
      <c r="BF91" s="73"/>
      <c r="BG91" s="73"/>
      <c r="BH91" s="73"/>
      <c r="BI91" s="73"/>
      <c r="BJ91" s="73"/>
      <c r="BK91" s="73"/>
      <c r="BL91" s="73"/>
      <c r="BM91" s="73"/>
    </row>
    <row r="92" spans="1:65" ht="16.7" customHeight="1">
      <c r="A92" s="283">
        <v>2</v>
      </c>
      <c r="B92" s="284">
        <v>-23.125</v>
      </c>
      <c r="C92" s="285">
        <v>-29.7083333333333</v>
      </c>
      <c r="D92" s="285">
        <v>-28</v>
      </c>
      <c r="E92" s="285">
        <v>-40</v>
      </c>
      <c r="F92" s="285">
        <v>-29.5416666666667</v>
      </c>
      <c r="G92" s="285">
        <v>-35.375</v>
      </c>
      <c r="H92" s="285">
        <v>-41.4166666666667</v>
      </c>
      <c r="I92" s="285">
        <v>-53.2916666666667</v>
      </c>
      <c r="J92" s="285">
        <v>-49.9166666666667</v>
      </c>
      <c r="K92" s="285">
        <v>-54.5416666666667</v>
      </c>
      <c r="L92" s="285">
        <v>-34.4583333333333</v>
      </c>
      <c r="M92" s="286">
        <v>-32.875</v>
      </c>
      <c r="N92" s="278"/>
      <c r="O92" s="283">
        <v>2</v>
      </c>
      <c r="P92" s="284">
        <v>-39</v>
      </c>
      <c r="Q92" s="285">
        <v>-54</v>
      </c>
      <c r="R92" s="285">
        <v>-58.875</v>
      </c>
      <c r="S92" s="285">
        <v>-62.5833333333333</v>
      </c>
      <c r="T92" s="285">
        <v>-43.0416666666667</v>
      </c>
      <c r="U92" s="285">
        <v>-63.5</v>
      </c>
      <c r="V92" s="285">
        <v>-70.625</v>
      </c>
      <c r="W92" s="285">
        <v>-82</v>
      </c>
      <c r="X92" s="285">
        <v>-82</v>
      </c>
      <c r="Y92" s="285">
        <v>-85.625</v>
      </c>
      <c r="Z92" s="285">
        <v>-66.7916666666667</v>
      </c>
      <c r="AA92" s="286">
        <v>-55.1666666666667</v>
      </c>
      <c r="AB92" s="283">
        <v>2</v>
      </c>
      <c r="AC92" s="284">
        <v>-17.2083333333333</v>
      </c>
      <c r="AD92" s="285">
        <v>-23</v>
      </c>
      <c r="AE92" s="285">
        <v>-23.75</v>
      </c>
      <c r="AF92" s="285">
        <v>-26</v>
      </c>
      <c r="AG92" s="285">
        <v>-21.5833333333333</v>
      </c>
      <c r="AH92" s="285">
        <v>-28.5</v>
      </c>
      <c r="AI92" s="285">
        <v>-34.0833333333333</v>
      </c>
      <c r="AJ92" s="285">
        <v>-37.4166666666667</v>
      </c>
      <c r="AK92" s="285">
        <v>-33.4166666666667</v>
      </c>
      <c r="AL92" s="285">
        <v>-35.5</v>
      </c>
      <c r="AM92" s="285">
        <v>-24.3333333333333</v>
      </c>
      <c r="AN92" s="286">
        <v>-24</v>
      </c>
      <c r="AO92" s="278"/>
      <c r="AP92" s="283">
        <v>2</v>
      </c>
      <c r="AQ92" s="284">
        <v>-15.125</v>
      </c>
      <c r="AR92" s="285">
        <v>-21</v>
      </c>
      <c r="AS92" s="285">
        <v>-20.75</v>
      </c>
      <c r="AT92" s="285">
        <v>-21.5833333333333</v>
      </c>
      <c r="AU92" s="285">
        <v>-22.875</v>
      </c>
      <c r="AV92" s="285">
        <v>-28.6666666666667</v>
      </c>
      <c r="AW92" s="285">
        <v>-33.425546448087402</v>
      </c>
      <c r="AX92" s="285">
        <v>-36.6666666666667</v>
      </c>
      <c r="AY92" s="285">
        <v>-32.1666666666667</v>
      </c>
      <c r="AZ92" s="285">
        <v>-31.125</v>
      </c>
      <c r="BA92" s="285">
        <v>-21</v>
      </c>
      <c r="BB92" s="286">
        <v>-19.6666666666667</v>
      </c>
      <c r="BC92" s="196"/>
      <c r="BD92" s="196"/>
      <c r="BE92" s="196"/>
      <c r="BF92" s="73"/>
      <c r="BG92" s="73"/>
      <c r="BH92" s="73"/>
      <c r="BI92" s="73"/>
      <c r="BJ92" s="73"/>
      <c r="BK92" s="73"/>
      <c r="BL92" s="73"/>
      <c r="BM92" s="73"/>
    </row>
    <row r="93" spans="1:65" ht="16.7" customHeight="1">
      <c r="A93" s="283">
        <v>3</v>
      </c>
      <c r="B93" s="284">
        <v>-23</v>
      </c>
      <c r="C93" s="285">
        <v>-30</v>
      </c>
      <c r="D93" s="285">
        <v>-28.5</v>
      </c>
      <c r="E93" s="285">
        <v>-25.4166666666667</v>
      </c>
      <c r="F93" s="285">
        <v>-30</v>
      </c>
      <c r="G93" s="285">
        <v>-36.3333333333333</v>
      </c>
      <c r="H93" s="285">
        <v>-42.625</v>
      </c>
      <c r="I93" s="285">
        <v>-54</v>
      </c>
      <c r="J93" s="285">
        <v>-49.4583333333333</v>
      </c>
      <c r="K93" s="285">
        <v>-54.9583333333333</v>
      </c>
      <c r="L93" s="285">
        <v>-34</v>
      </c>
      <c r="M93" s="286">
        <v>-33</v>
      </c>
      <c r="N93" s="278"/>
      <c r="O93" s="283">
        <v>3</v>
      </c>
      <c r="P93" s="284">
        <v>-38.4166666666667</v>
      </c>
      <c r="Q93" s="285">
        <v>-54.75</v>
      </c>
      <c r="R93" s="285">
        <v>-58.2916666666667</v>
      </c>
      <c r="S93" s="285">
        <v>-63.5416666666667</v>
      </c>
      <c r="T93" s="285">
        <v>-44.4166666666667</v>
      </c>
      <c r="U93" s="285">
        <v>-64.5</v>
      </c>
      <c r="V93" s="285">
        <v>-71.875</v>
      </c>
      <c r="W93" s="285">
        <v>-82.5833333333333</v>
      </c>
      <c r="X93" s="285">
        <v>-81.625</v>
      </c>
      <c r="Y93" s="285">
        <v>-86.375</v>
      </c>
      <c r="Z93" s="285">
        <v>-67</v>
      </c>
      <c r="AA93" s="286">
        <v>-56</v>
      </c>
      <c r="AB93" s="283">
        <v>3</v>
      </c>
      <c r="AC93" s="284">
        <v>-18</v>
      </c>
      <c r="AD93" s="285">
        <v>-23.5833333333333</v>
      </c>
      <c r="AE93" s="285">
        <v>-23.5833333333333</v>
      </c>
      <c r="AF93" s="285">
        <v>-26</v>
      </c>
      <c r="AG93" s="285">
        <v>-22.125</v>
      </c>
      <c r="AH93" s="285">
        <v>-29.6666666666667</v>
      </c>
      <c r="AI93" s="285">
        <v>-36</v>
      </c>
      <c r="AJ93" s="285">
        <v>-40.0416666666667</v>
      </c>
      <c r="AK93" s="285">
        <v>-30.375</v>
      </c>
      <c r="AL93" s="285">
        <v>-36.5</v>
      </c>
      <c r="AM93" s="285">
        <v>-23.625</v>
      </c>
      <c r="AN93" s="286">
        <v>-23.625</v>
      </c>
      <c r="AO93" s="278"/>
      <c r="AP93" s="283">
        <v>3</v>
      </c>
      <c r="AQ93" s="284">
        <v>-15.7916666666667</v>
      </c>
      <c r="AR93" s="285">
        <v>-21.5</v>
      </c>
      <c r="AS93" s="285">
        <v>-20.0416666666667</v>
      </c>
      <c r="AT93" s="285">
        <v>-22.625</v>
      </c>
      <c r="AU93" s="285">
        <v>-23.625</v>
      </c>
      <c r="AV93" s="285">
        <v>-29</v>
      </c>
      <c r="AW93" s="285">
        <v>-35</v>
      </c>
      <c r="AX93" s="285">
        <v>-38</v>
      </c>
      <c r="AY93" s="285">
        <v>-27.4166666666667</v>
      </c>
      <c r="AZ93" s="285">
        <v>-32.0416666666667</v>
      </c>
      <c r="BA93" s="285">
        <v>-20.1666666666667</v>
      </c>
      <c r="BB93" s="286">
        <v>-20</v>
      </c>
      <c r="BC93" s="196"/>
      <c r="BD93" s="196"/>
      <c r="BE93" s="196"/>
      <c r="BF93" s="73"/>
      <c r="BG93" s="73"/>
      <c r="BH93" s="73"/>
      <c r="BI93" s="73"/>
      <c r="BJ93" s="73"/>
      <c r="BK93" s="73"/>
      <c r="BL93" s="73"/>
      <c r="BM93" s="73"/>
    </row>
    <row r="94" spans="1:65" ht="16.7" customHeight="1">
      <c r="A94" s="283">
        <v>4</v>
      </c>
      <c r="B94" s="284">
        <v>-23.3333333333333</v>
      </c>
      <c r="C94" s="285">
        <v>-30</v>
      </c>
      <c r="D94" s="285">
        <v>-28.5833333333333</v>
      </c>
      <c r="E94" s="285">
        <v>-23.9583333333333</v>
      </c>
      <c r="F94" s="285">
        <v>-30.2916666666667</v>
      </c>
      <c r="G94" s="285">
        <v>-37.25</v>
      </c>
      <c r="H94" s="285">
        <v>-44.4166666666667</v>
      </c>
      <c r="I94" s="285">
        <v>-54.75</v>
      </c>
      <c r="J94" s="285">
        <v>-49.7083333333333</v>
      </c>
      <c r="K94" s="285">
        <v>-55</v>
      </c>
      <c r="L94" s="285">
        <v>-29.9166666666667</v>
      </c>
      <c r="M94" s="286">
        <v>-32.4166666666667</v>
      </c>
      <c r="N94" s="278"/>
      <c r="O94" s="283">
        <v>4</v>
      </c>
      <c r="P94" s="284">
        <v>-39.5416666666667</v>
      </c>
      <c r="Q94" s="285">
        <v>-55</v>
      </c>
      <c r="R94" s="285">
        <v>-59.375</v>
      </c>
      <c r="S94" s="285">
        <v>-64</v>
      </c>
      <c r="T94" s="285">
        <v>-45.5416666666667</v>
      </c>
      <c r="U94" s="285">
        <v>-65.4166666666667</v>
      </c>
      <c r="V94" s="285">
        <v>-73.4166666666667</v>
      </c>
      <c r="W94" s="285">
        <v>-83.8333333333333</v>
      </c>
      <c r="X94" s="285">
        <v>-81.625</v>
      </c>
      <c r="Y94" s="285">
        <v>-86.6666666666667</v>
      </c>
      <c r="Z94" s="285">
        <v>-52.5416666666667</v>
      </c>
      <c r="AA94" s="286">
        <v>-53.8333333333333</v>
      </c>
      <c r="AB94" s="283">
        <v>4</v>
      </c>
      <c r="AC94" s="284">
        <v>-19.2083333333333</v>
      </c>
      <c r="AD94" s="285">
        <v>-23.75</v>
      </c>
      <c r="AE94" s="285">
        <v>-24</v>
      </c>
      <c r="AF94" s="285">
        <v>-26</v>
      </c>
      <c r="AG94" s="285">
        <v>-22.5833333333333</v>
      </c>
      <c r="AH94" s="285">
        <v>-30.9166666666667</v>
      </c>
      <c r="AI94" s="285">
        <v>-38.125</v>
      </c>
      <c r="AJ94" s="285">
        <v>-42.875</v>
      </c>
      <c r="AK94" s="285">
        <v>-32.2916666666667</v>
      </c>
      <c r="AL94" s="285">
        <v>-37</v>
      </c>
      <c r="AM94" s="285">
        <v>-19.5833333333333</v>
      </c>
      <c r="AN94" s="286">
        <v>-22.4583333333333</v>
      </c>
      <c r="AO94" s="278"/>
      <c r="AP94" s="283">
        <v>4</v>
      </c>
      <c r="AQ94" s="284">
        <v>-16.8333333333333</v>
      </c>
      <c r="AR94" s="285">
        <v>-21.2083333333333</v>
      </c>
      <c r="AS94" s="285">
        <v>-20.8333333333333</v>
      </c>
      <c r="AT94" s="285">
        <v>-22.25</v>
      </c>
      <c r="AU94" s="285">
        <v>-24.0416666666667</v>
      </c>
      <c r="AV94" s="285">
        <v>-29</v>
      </c>
      <c r="AW94" s="285">
        <v>-37.125</v>
      </c>
      <c r="AX94" s="285">
        <v>-40</v>
      </c>
      <c r="AY94" s="285">
        <v>-28.7916666666667</v>
      </c>
      <c r="AZ94" s="285">
        <v>-32.625</v>
      </c>
      <c r="BA94" s="285">
        <v>-16.8333333333333</v>
      </c>
      <c r="BB94" s="286">
        <v>-18.75</v>
      </c>
      <c r="BC94" s="196"/>
      <c r="BD94" s="196"/>
      <c r="BE94" s="196"/>
      <c r="BF94" s="73"/>
      <c r="BG94" s="73"/>
      <c r="BH94" s="73"/>
      <c r="BI94" s="73"/>
      <c r="BJ94" s="73"/>
      <c r="BK94" s="73"/>
      <c r="BL94" s="73"/>
      <c r="BM94" s="73"/>
    </row>
    <row r="95" spans="1:65" ht="16.7" customHeight="1">
      <c r="A95" s="283">
        <v>5</v>
      </c>
      <c r="B95" s="284">
        <v>-24.2916666666667</v>
      </c>
      <c r="C95" s="285">
        <v>-30</v>
      </c>
      <c r="D95" s="285">
        <v>-29</v>
      </c>
      <c r="E95" s="285">
        <v>-39.7916666666667</v>
      </c>
      <c r="F95" s="285">
        <v>-30.6666666666667</v>
      </c>
      <c r="G95" s="285">
        <v>-38.0416666666667</v>
      </c>
      <c r="H95" s="285">
        <v>-45.1666666666667</v>
      </c>
      <c r="I95" s="285">
        <v>-56</v>
      </c>
      <c r="J95" s="285">
        <v>-50</v>
      </c>
      <c r="K95" s="285">
        <v>-55</v>
      </c>
      <c r="L95" s="285">
        <v>-28.1666666666667</v>
      </c>
      <c r="M95" s="286">
        <v>-31.625</v>
      </c>
      <c r="N95" s="278"/>
      <c r="O95" s="283">
        <v>5</v>
      </c>
      <c r="P95" s="284">
        <v>-40.4166666666667</v>
      </c>
      <c r="Q95" s="285">
        <v>-55</v>
      </c>
      <c r="R95" s="285">
        <v>-60</v>
      </c>
      <c r="S95" s="285">
        <v>-64</v>
      </c>
      <c r="T95" s="285">
        <v>-46.5416666666667</v>
      </c>
      <c r="U95" s="285">
        <v>-66.125</v>
      </c>
      <c r="V95" s="285">
        <v>-74.5833333333333</v>
      </c>
      <c r="W95" s="285">
        <v>-84.9583333333333</v>
      </c>
      <c r="X95" s="285">
        <v>-82.5416666666667</v>
      </c>
      <c r="Y95" s="285">
        <v>-86.7916666666667</v>
      </c>
      <c r="Z95" s="285">
        <v>-43.2916666666667</v>
      </c>
      <c r="AA95" s="286">
        <v>-51.7916666666667</v>
      </c>
      <c r="AB95" s="283">
        <v>5</v>
      </c>
      <c r="AC95" s="284">
        <v>-20</v>
      </c>
      <c r="AD95" s="285">
        <v>-23.2916666666667</v>
      </c>
      <c r="AE95" s="285">
        <v>-24</v>
      </c>
      <c r="AF95" s="285">
        <v>-26</v>
      </c>
      <c r="AG95" s="285">
        <v>-22.7916666666667</v>
      </c>
      <c r="AH95" s="285">
        <v>-30.875</v>
      </c>
      <c r="AI95" s="285">
        <v>-37.1666666666667</v>
      </c>
      <c r="AJ95" s="285">
        <v>-44.5</v>
      </c>
      <c r="AK95" s="285">
        <v>-34.0833333333333</v>
      </c>
      <c r="AL95" s="285">
        <v>-37.4166666666667</v>
      </c>
      <c r="AM95" s="285">
        <v>-20.0833333333333</v>
      </c>
      <c r="AN95" s="286">
        <v>-22</v>
      </c>
      <c r="AO95" s="278"/>
      <c r="AP95" s="283">
        <v>5</v>
      </c>
      <c r="AQ95" s="284">
        <v>-17</v>
      </c>
      <c r="AR95" s="285">
        <v>-21.0416666666667</v>
      </c>
      <c r="AS95" s="285">
        <v>-20.5416666666667</v>
      </c>
      <c r="AT95" s="285">
        <v>-21.4166666666667</v>
      </c>
      <c r="AU95" s="285">
        <v>-24.4583333333333</v>
      </c>
      <c r="AV95" s="285">
        <v>-29.0416666666667</v>
      </c>
      <c r="AW95" s="285">
        <v>-36.1666666666667</v>
      </c>
      <c r="AX95" s="285">
        <v>-41.625</v>
      </c>
      <c r="AY95" s="285">
        <v>-30.75</v>
      </c>
      <c r="AZ95" s="285">
        <v>-33</v>
      </c>
      <c r="BA95" s="285">
        <v>-15.0833333333333</v>
      </c>
      <c r="BB95" s="286">
        <v>-18</v>
      </c>
      <c r="BC95" s="196"/>
      <c r="BD95" s="196"/>
      <c r="BE95" s="196"/>
      <c r="BF95" s="73"/>
      <c r="BG95" s="73"/>
      <c r="BH95" s="73"/>
      <c r="BI95" s="73"/>
      <c r="BJ95" s="73"/>
      <c r="BK95" s="73"/>
      <c r="BL95" s="73"/>
      <c r="BM95" s="73"/>
    </row>
    <row r="96" spans="1:65" ht="16.7" customHeight="1">
      <c r="A96" s="283">
        <v>6</v>
      </c>
      <c r="B96" s="284">
        <v>-25</v>
      </c>
      <c r="C96" s="285">
        <v>-30.0833333333333</v>
      </c>
      <c r="D96" s="285">
        <v>-29.625</v>
      </c>
      <c r="E96" s="285">
        <v>-38.625</v>
      </c>
      <c r="F96" s="285">
        <v>-31</v>
      </c>
      <c r="G96" s="285">
        <v>-38.625</v>
      </c>
      <c r="H96" s="285">
        <v>-45.625</v>
      </c>
      <c r="I96" s="285">
        <v>-57.375</v>
      </c>
      <c r="J96" s="285">
        <v>-50.625</v>
      </c>
      <c r="K96" s="285">
        <v>-55</v>
      </c>
      <c r="L96" s="285">
        <v>-29.25</v>
      </c>
      <c r="M96" s="286">
        <v>-31</v>
      </c>
      <c r="N96" s="278"/>
      <c r="O96" s="283">
        <v>6</v>
      </c>
      <c r="P96" s="284">
        <v>-41.125</v>
      </c>
      <c r="Q96" s="285">
        <v>-55.25</v>
      </c>
      <c r="R96" s="285">
        <v>-60</v>
      </c>
      <c r="S96" s="285">
        <v>-64.4583333333333</v>
      </c>
      <c r="T96" s="285">
        <v>-47.75</v>
      </c>
      <c r="U96" s="285">
        <v>-66.7083333333333</v>
      </c>
      <c r="V96" s="285">
        <v>-75</v>
      </c>
      <c r="W96" s="285">
        <v>-86.125</v>
      </c>
      <c r="X96" s="285">
        <v>-83</v>
      </c>
      <c r="Y96" s="285">
        <v>-86.2916666666667</v>
      </c>
      <c r="Z96" s="285">
        <v>-45.9166666666667</v>
      </c>
      <c r="AA96" s="286">
        <v>-48.5833333333333</v>
      </c>
      <c r="AB96" s="283">
        <v>6</v>
      </c>
      <c r="AC96" s="284">
        <v>-20</v>
      </c>
      <c r="AD96" s="285">
        <v>-24</v>
      </c>
      <c r="AE96" s="285">
        <v>-24</v>
      </c>
      <c r="AF96" s="285">
        <v>-26</v>
      </c>
      <c r="AG96" s="285">
        <v>-23.5</v>
      </c>
      <c r="AH96" s="285">
        <v>-30</v>
      </c>
      <c r="AI96" s="285">
        <v>-36.375</v>
      </c>
      <c r="AJ96" s="285">
        <v>-45.75</v>
      </c>
      <c r="AK96" s="285">
        <v>-35.4583333333333</v>
      </c>
      <c r="AL96" s="285">
        <v>-37.2083333333333</v>
      </c>
      <c r="AM96" s="285">
        <v>-21.125</v>
      </c>
      <c r="AN96" s="286">
        <v>-21.5833333333333</v>
      </c>
      <c r="AO96" s="278"/>
      <c r="AP96" s="283">
        <v>6</v>
      </c>
      <c r="AQ96" s="284">
        <v>-17.75</v>
      </c>
      <c r="AR96" s="285">
        <v>-21.4583333333333</v>
      </c>
      <c r="AS96" s="285">
        <v>-20.0416666666667</v>
      </c>
      <c r="AT96" s="285">
        <v>-21.75</v>
      </c>
      <c r="AU96" s="285">
        <v>-25.4166666666667</v>
      </c>
      <c r="AV96" s="285">
        <v>-30</v>
      </c>
      <c r="AW96" s="285">
        <v>-35.375</v>
      </c>
      <c r="AX96" s="285">
        <v>-42.5833333333333</v>
      </c>
      <c r="AY96" s="285">
        <v>-31.875</v>
      </c>
      <c r="AZ96" s="285">
        <v>-33</v>
      </c>
      <c r="BA96" s="285">
        <v>-16</v>
      </c>
      <c r="BB96" s="286">
        <v>-18</v>
      </c>
      <c r="BC96" s="196"/>
      <c r="BD96" s="196"/>
      <c r="BE96" s="196"/>
      <c r="BF96" s="73"/>
      <c r="BG96" s="73"/>
      <c r="BH96" s="73"/>
      <c r="BI96" s="73"/>
      <c r="BJ96" s="73"/>
      <c r="BK96" s="73"/>
      <c r="BL96" s="73"/>
      <c r="BM96" s="73"/>
    </row>
    <row r="97" spans="1:65" ht="16.7" customHeight="1">
      <c r="A97" s="283">
        <v>7</v>
      </c>
      <c r="B97" s="284">
        <v>-25.9166666666667</v>
      </c>
      <c r="C97" s="285">
        <v>-30.5416666666667</v>
      </c>
      <c r="D97" s="285">
        <v>-29.0416666666667</v>
      </c>
      <c r="E97" s="285">
        <v>-32.9583333333333</v>
      </c>
      <c r="F97" s="285">
        <v>-31.4166666666667</v>
      </c>
      <c r="G97" s="285">
        <v>-38.75</v>
      </c>
      <c r="H97" s="285">
        <v>-46.5833333333333</v>
      </c>
      <c r="I97" s="285">
        <v>-58.5</v>
      </c>
      <c r="J97" s="285">
        <v>-51.4583333333333</v>
      </c>
      <c r="K97" s="285">
        <v>-55.0416666666667</v>
      </c>
      <c r="L97" s="285">
        <v>-30.2916666666667</v>
      </c>
      <c r="M97" s="286">
        <v>-31</v>
      </c>
      <c r="N97" s="278"/>
      <c r="O97" s="283">
        <v>7</v>
      </c>
      <c r="P97" s="284">
        <v>-42</v>
      </c>
      <c r="Q97" s="285">
        <v>-56</v>
      </c>
      <c r="R97" s="285">
        <v>-60</v>
      </c>
      <c r="S97" s="285">
        <v>-65</v>
      </c>
      <c r="T97" s="285">
        <v>-49.375</v>
      </c>
      <c r="U97" s="285">
        <v>-67.4166666666667</v>
      </c>
      <c r="V97" s="285">
        <v>-75.875</v>
      </c>
      <c r="W97" s="285">
        <v>-87.0416666666667</v>
      </c>
      <c r="X97" s="285">
        <v>-83.5833333333333</v>
      </c>
      <c r="Y97" s="285">
        <v>-86</v>
      </c>
      <c r="Z97" s="285">
        <v>-48</v>
      </c>
      <c r="AA97" s="286">
        <v>-49.0833333333333</v>
      </c>
      <c r="AB97" s="283">
        <v>7</v>
      </c>
      <c r="AC97" s="284">
        <v>-20.7916666666667</v>
      </c>
      <c r="AD97" s="285">
        <v>-24</v>
      </c>
      <c r="AE97" s="285">
        <v>-24.0833333333333</v>
      </c>
      <c r="AF97" s="285">
        <v>-25.8333333333333</v>
      </c>
      <c r="AG97" s="285">
        <v>-23.75</v>
      </c>
      <c r="AH97" s="285">
        <v>-31.2083333333333</v>
      </c>
      <c r="AI97" s="285">
        <v>-39.375</v>
      </c>
      <c r="AJ97" s="285">
        <v>-46.6666666666667</v>
      </c>
      <c r="AK97" s="285">
        <v>-36.5833333333333</v>
      </c>
      <c r="AL97" s="285">
        <v>-37</v>
      </c>
      <c r="AM97" s="285">
        <v>-22</v>
      </c>
      <c r="AN97" s="286">
        <v>-22.375</v>
      </c>
      <c r="AO97" s="278"/>
      <c r="AP97" s="283">
        <v>7</v>
      </c>
      <c r="AQ97" s="284">
        <v>-18</v>
      </c>
      <c r="AR97" s="285">
        <v>-22</v>
      </c>
      <c r="AS97" s="285">
        <v>-21.0833333333333</v>
      </c>
      <c r="AT97" s="285">
        <v>-21.9166666666667</v>
      </c>
      <c r="AU97" s="285">
        <v>-25.5833333333333</v>
      </c>
      <c r="AV97" s="285">
        <v>-30.3333333333333</v>
      </c>
      <c r="AW97" s="285">
        <v>-38.375</v>
      </c>
      <c r="AX97" s="285">
        <v>-43.4166666666667</v>
      </c>
      <c r="AY97" s="285">
        <v>-33.7083333333333</v>
      </c>
      <c r="AZ97" s="285">
        <v>-33</v>
      </c>
      <c r="BA97" s="285">
        <v>-17</v>
      </c>
      <c r="BB97" s="286">
        <v>-18</v>
      </c>
      <c r="BC97" s="196"/>
      <c r="BD97" s="196"/>
      <c r="BE97" s="196"/>
      <c r="BF97" s="73"/>
      <c r="BG97" s="73"/>
      <c r="BH97" s="73"/>
      <c r="BI97" s="73"/>
      <c r="BJ97" s="73"/>
      <c r="BK97" s="73"/>
      <c r="BL97" s="73"/>
      <c r="BM97" s="73"/>
    </row>
    <row r="98" spans="1:65" ht="16.7" customHeight="1">
      <c r="A98" s="283">
        <v>8</v>
      </c>
      <c r="B98" s="284">
        <v>-26</v>
      </c>
      <c r="C98" s="285">
        <v>-30.2083333333333</v>
      </c>
      <c r="D98" s="285">
        <v>-29</v>
      </c>
      <c r="E98" s="285">
        <v>-37.2083333333333</v>
      </c>
      <c r="F98" s="285">
        <v>-31.8333333333333</v>
      </c>
      <c r="G98" s="285">
        <v>-37.625</v>
      </c>
      <c r="H98" s="285">
        <v>-47.75</v>
      </c>
      <c r="I98" s="285">
        <v>-59.2916666666667</v>
      </c>
      <c r="J98" s="285">
        <v>-52</v>
      </c>
      <c r="K98" s="285">
        <v>-55.625</v>
      </c>
      <c r="L98" s="285">
        <v>-31</v>
      </c>
      <c r="M98" s="286">
        <v>-31</v>
      </c>
      <c r="N98" s="278"/>
      <c r="O98" s="283">
        <v>8</v>
      </c>
      <c r="P98" s="284">
        <v>-42.8333333333333</v>
      </c>
      <c r="Q98" s="285">
        <v>-56</v>
      </c>
      <c r="R98" s="285">
        <v>-60.25</v>
      </c>
      <c r="S98" s="285">
        <v>-65</v>
      </c>
      <c r="T98" s="285">
        <v>-50.4583333333333</v>
      </c>
      <c r="U98" s="285">
        <v>-66.4583333333333</v>
      </c>
      <c r="V98" s="285">
        <v>-77</v>
      </c>
      <c r="W98" s="285">
        <v>-87.9583333333333</v>
      </c>
      <c r="X98" s="285">
        <v>-84.5</v>
      </c>
      <c r="Y98" s="285">
        <v>-86</v>
      </c>
      <c r="Z98" s="285">
        <v>-48.25</v>
      </c>
      <c r="AA98" s="286">
        <v>-51.0833333333333</v>
      </c>
      <c r="AB98" s="283">
        <v>8</v>
      </c>
      <c r="AC98" s="284">
        <v>-21</v>
      </c>
      <c r="AD98" s="285">
        <v>-24</v>
      </c>
      <c r="AE98" s="285">
        <v>-24.125</v>
      </c>
      <c r="AF98" s="285">
        <v>-26</v>
      </c>
      <c r="AG98" s="285">
        <v>-24.625</v>
      </c>
      <c r="AH98" s="285">
        <v>-29.4583333333333</v>
      </c>
      <c r="AI98" s="285">
        <v>-41.4583333333333</v>
      </c>
      <c r="AJ98" s="285">
        <v>-47.1666666666667</v>
      </c>
      <c r="AK98" s="285">
        <v>-37.5</v>
      </c>
      <c r="AL98" s="285">
        <v>-37.8333333333333</v>
      </c>
      <c r="AM98" s="285">
        <v>-21.3333333333333</v>
      </c>
      <c r="AN98" s="286">
        <v>-23</v>
      </c>
      <c r="AO98" s="278"/>
      <c r="AP98" s="283">
        <v>8</v>
      </c>
      <c r="AQ98" s="284">
        <v>-18</v>
      </c>
      <c r="AR98" s="285">
        <v>-22</v>
      </c>
      <c r="AS98" s="285">
        <v>-21.0416666666667</v>
      </c>
      <c r="AT98" s="285">
        <v>-21.5833333333333</v>
      </c>
      <c r="AU98" s="285">
        <v>-26.4583333333333</v>
      </c>
      <c r="AV98" s="285">
        <v>-31.125</v>
      </c>
      <c r="AW98" s="285">
        <v>-40.4583333333333</v>
      </c>
      <c r="AX98" s="285">
        <v>-44.2916666666667</v>
      </c>
      <c r="AY98" s="285">
        <v>-34.6666666666667</v>
      </c>
      <c r="AZ98" s="285">
        <v>-33</v>
      </c>
      <c r="BA98" s="285">
        <v>-17</v>
      </c>
      <c r="BB98" s="286">
        <v>-19</v>
      </c>
      <c r="BC98" s="196"/>
      <c r="BD98" s="196"/>
      <c r="BE98" s="196"/>
      <c r="BF98" s="73"/>
      <c r="BG98" s="73"/>
      <c r="BH98" s="73"/>
      <c r="BI98" s="73"/>
      <c r="BJ98" s="73"/>
      <c r="BK98" s="73"/>
      <c r="BL98" s="73"/>
      <c r="BM98" s="73"/>
    </row>
    <row r="99" spans="1:65" ht="16.7" customHeight="1">
      <c r="A99" s="283">
        <v>9</v>
      </c>
      <c r="B99" s="284">
        <v>-26</v>
      </c>
      <c r="C99" s="285">
        <v>-30</v>
      </c>
      <c r="D99" s="285">
        <v>-29</v>
      </c>
      <c r="E99" s="285">
        <v>-25.6666666666667</v>
      </c>
      <c r="F99" s="285">
        <v>-32</v>
      </c>
      <c r="G99" s="285">
        <v>-38.5</v>
      </c>
      <c r="H99" s="285">
        <v>-48.8333333333333</v>
      </c>
      <c r="I99" s="285">
        <v>-60.125</v>
      </c>
      <c r="J99" s="285">
        <v>-52.6666666666667</v>
      </c>
      <c r="K99" s="285">
        <v>-55.0416666666667</v>
      </c>
      <c r="L99" s="285">
        <v>-30.9583333333333</v>
      </c>
      <c r="M99" s="286">
        <v>-31</v>
      </c>
      <c r="N99" s="278"/>
      <c r="O99" s="283">
        <v>9</v>
      </c>
      <c r="P99" s="284">
        <v>-43.5</v>
      </c>
      <c r="Q99" s="285">
        <v>-56</v>
      </c>
      <c r="R99" s="285">
        <v>-60.7083333333333</v>
      </c>
      <c r="S99" s="285">
        <v>-65.0416666666667</v>
      </c>
      <c r="T99" s="285">
        <v>-51.375</v>
      </c>
      <c r="U99" s="285">
        <v>-66.7083333333333</v>
      </c>
      <c r="V99" s="285">
        <v>-77.9583333333333</v>
      </c>
      <c r="W99" s="285">
        <v>-88.125</v>
      </c>
      <c r="X99" s="285">
        <v>-84.875</v>
      </c>
      <c r="Y99" s="285">
        <v>-86</v>
      </c>
      <c r="Z99" s="285">
        <v>-49.5833333333333</v>
      </c>
      <c r="AA99" s="286">
        <v>-52.5416666666667</v>
      </c>
      <c r="AB99" s="283">
        <v>9</v>
      </c>
      <c r="AC99" s="284">
        <v>-21</v>
      </c>
      <c r="AD99" s="285">
        <v>-24</v>
      </c>
      <c r="AE99" s="285">
        <v>-24</v>
      </c>
      <c r="AF99" s="285">
        <v>-26</v>
      </c>
      <c r="AG99" s="285">
        <v>-24.4583333333333</v>
      </c>
      <c r="AH99" s="285">
        <v>-31.9583333333333</v>
      </c>
      <c r="AI99" s="285">
        <v>-42.4166666666667</v>
      </c>
      <c r="AJ99" s="285">
        <v>-47.5416666666667</v>
      </c>
      <c r="AK99" s="285">
        <v>-38</v>
      </c>
      <c r="AL99" s="285">
        <v>-36.3333333333333</v>
      </c>
      <c r="AM99" s="285">
        <v>-21.5</v>
      </c>
      <c r="AN99" s="286">
        <v>-23.5</v>
      </c>
      <c r="AO99" s="278"/>
      <c r="AP99" s="283">
        <v>9</v>
      </c>
      <c r="AQ99" s="284">
        <v>-18.0416666666667</v>
      </c>
      <c r="AR99" s="285">
        <v>-21.4583333333333</v>
      </c>
      <c r="AS99" s="285">
        <v>-21</v>
      </c>
      <c r="AT99" s="285">
        <v>-22.375</v>
      </c>
      <c r="AU99" s="285">
        <v>-26.125</v>
      </c>
      <c r="AV99" s="285">
        <v>-32.75</v>
      </c>
      <c r="AW99" s="285">
        <v>-41.4166666666667</v>
      </c>
      <c r="AX99" s="285">
        <v>-45</v>
      </c>
      <c r="AY99" s="285">
        <v>-35.3333333333333</v>
      </c>
      <c r="AZ99" s="285">
        <v>-32.375</v>
      </c>
      <c r="BA99" s="285">
        <v>-17.2083333333333</v>
      </c>
      <c r="BB99" s="286">
        <v>-19.5833333333333</v>
      </c>
      <c r="BC99" s="196"/>
      <c r="BD99" s="196"/>
      <c r="BE99" s="196"/>
      <c r="BF99" s="73"/>
      <c r="BG99" s="73"/>
      <c r="BH99" s="73"/>
      <c r="BI99" s="73"/>
      <c r="BJ99" s="73"/>
      <c r="BK99" s="73"/>
      <c r="BL99" s="73"/>
      <c r="BM99" s="73"/>
    </row>
    <row r="100" spans="1:65" ht="16.7" customHeight="1">
      <c r="A100" s="283">
        <v>10</v>
      </c>
      <c r="B100" s="284">
        <v>-26.25</v>
      </c>
      <c r="C100" s="285">
        <v>-30</v>
      </c>
      <c r="D100" s="285">
        <v>-29</v>
      </c>
      <c r="E100" s="285">
        <v>-32.9583333333333</v>
      </c>
      <c r="F100" s="285">
        <v>-32</v>
      </c>
      <c r="G100" s="285">
        <v>-39.2916666666667</v>
      </c>
      <c r="H100" s="285">
        <v>-49.8333333333333</v>
      </c>
      <c r="I100" s="285">
        <v>-61.0416666666667</v>
      </c>
      <c r="J100" s="285">
        <v>-53</v>
      </c>
      <c r="K100" s="285">
        <v>-55</v>
      </c>
      <c r="L100" s="285">
        <v>-30.9583333333333</v>
      </c>
      <c r="M100" s="286">
        <v>-31.9583333333333</v>
      </c>
      <c r="N100" s="278"/>
      <c r="O100" s="283">
        <v>10</v>
      </c>
      <c r="P100" s="284">
        <v>-44</v>
      </c>
      <c r="Q100" s="285">
        <v>-55.8333333333333</v>
      </c>
      <c r="R100" s="285">
        <v>-61</v>
      </c>
      <c r="S100" s="285">
        <v>-65.5833333333333</v>
      </c>
      <c r="T100" s="285">
        <v>-52.0416666666667</v>
      </c>
      <c r="U100" s="285">
        <v>-67.7916666666667</v>
      </c>
      <c r="V100" s="285">
        <v>-78.5</v>
      </c>
      <c r="W100" s="285">
        <v>-89</v>
      </c>
      <c r="X100" s="285">
        <v>-85</v>
      </c>
      <c r="Y100" s="285">
        <v>-86</v>
      </c>
      <c r="Z100" s="285">
        <v>-47.1666666666667</v>
      </c>
      <c r="AA100" s="286">
        <v>-54.4583333333333</v>
      </c>
      <c r="AB100" s="283">
        <v>10</v>
      </c>
      <c r="AC100" s="284">
        <v>-21</v>
      </c>
      <c r="AD100" s="285">
        <v>-24</v>
      </c>
      <c r="AE100" s="285">
        <v>-24</v>
      </c>
      <c r="AF100" s="285">
        <v>-26</v>
      </c>
      <c r="AG100" s="285">
        <v>-24.5416666666667</v>
      </c>
      <c r="AH100" s="285">
        <v>-32.125</v>
      </c>
      <c r="AI100" s="285">
        <v>-43.4166666666667</v>
      </c>
      <c r="AJ100" s="285">
        <v>-48.4583333333333</v>
      </c>
      <c r="AK100" s="285">
        <v>-38.375</v>
      </c>
      <c r="AL100" s="285">
        <v>-36.25</v>
      </c>
      <c r="AM100" s="285">
        <v>-21.0833333333333</v>
      </c>
      <c r="AN100" s="286">
        <v>-24</v>
      </c>
      <c r="AO100" s="278"/>
      <c r="AP100" s="283">
        <v>10</v>
      </c>
      <c r="AQ100" s="284">
        <v>-18.7083333333333</v>
      </c>
      <c r="AR100" s="285">
        <v>-21</v>
      </c>
      <c r="AS100" s="285">
        <v>-21</v>
      </c>
      <c r="AT100" s="285">
        <v>-22.2916666666667</v>
      </c>
      <c r="AU100" s="285">
        <v>-26.4166666666667</v>
      </c>
      <c r="AV100" s="285">
        <v>-33</v>
      </c>
      <c r="AW100" s="285">
        <v>-42.4166666666667</v>
      </c>
      <c r="AX100" s="285">
        <v>-45.5416666666667</v>
      </c>
      <c r="AY100" s="285">
        <v>-36</v>
      </c>
      <c r="AZ100" s="285">
        <v>-32</v>
      </c>
      <c r="BA100" s="285">
        <v>-16.4166666666667</v>
      </c>
      <c r="BB100" s="286">
        <v>-20</v>
      </c>
      <c r="BC100" s="196"/>
      <c r="BD100" s="196"/>
      <c r="BE100" s="196"/>
      <c r="BF100" s="73"/>
      <c r="BG100" s="73"/>
      <c r="BH100" s="73"/>
      <c r="BI100" s="73"/>
      <c r="BJ100" s="73"/>
      <c r="BK100" s="73"/>
      <c r="BL100" s="73"/>
      <c r="BM100" s="73"/>
    </row>
    <row r="101" spans="1:65" ht="16.7" customHeight="1">
      <c r="A101" s="283">
        <v>11</v>
      </c>
      <c r="B101" s="284">
        <v>-27</v>
      </c>
      <c r="C101" s="285">
        <v>-30</v>
      </c>
      <c r="D101" s="285">
        <v>-28.375</v>
      </c>
      <c r="E101" s="285">
        <v>-32.3333333333333</v>
      </c>
      <c r="F101" s="285">
        <v>-31.2083333333333</v>
      </c>
      <c r="G101" s="285">
        <v>-37</v>
      </c>
      <c r="H101" s="285">
        <v>-50.9166666666667</v>
      </c>
      <c r="I101" s="285">
        <v>-56.0416666666667</v>
      </c>
      <c r="J101" s="285">
        <v>-53.625</v>
      </c>
      <c r="K101" s="285">
        <v>-55.7916666666667</v>
      </c>
      <c r="L101" s="285">
        <v>-31.375</v>
      </c>
      <c r="M101" s="286">
        <v>-30.5</v>
      </c>
      <c r="N101" s="278"/>
      <c r="O101" s="283">
        <v>11</v>
      </c>
      <c r="P101" s="284">
        <v>-44.3333333333333</v>
      </c>
      <c r="Q101" s="285">
        <v>-55</v>
      </c>
      <c r="R101" s="285">
        <v>-61</v>
      </c>
      <c r="S101" s="285">
        <v>-65.0416666666667</v>
      </c>
      <c r="T101" s="285">
        <v>-50.6666666666667</v>
      </c>
      <c r="U101" s="285">
        <v>-66.1666666666667</v>
      </c>
      <c r="V101" s="285">
        <v>-79.2916666666667</v>
      </c>
      <c r="W101" s="285">
        <v>-87.5416666666667</v>
      </c>
      <c r="X101" s="285">
        <v>-85.375</v>
      </c>
      <c r="Y101" s="285">
        <v>-86</v>
      </c>
      <c r="Z101" s="285">
        <v>-50.0416666666667</v>
      </c>
      <c r="AA101" s="286">
        <v>-55.875</v>
      </c>
      <c r="AB101" s="283">
        <v>11</v>
      </c>
      <c r="AC101" s="284">
        <v>-21.3333333333333</v>
      </c>
      <c r="AD101" s="285">
        <v>-23.875</v>
      </c>
      <c r="AE101" s="285">
        <v>-24</v>
      </c>
      <c r="AF101" s="285">
        <v>-26</v>
      </c>
      <c r="AG101" s="285">
        <v>-23.5833333333333</v>
      </c>
      <c r="AH101" s="285">
        <v>-27.875</v>
      </c>
      <c r="AI101" s="285">
        <v>-44.4583333333333</v>
      </c>
      <c r="AJ101" s="285">
        <v>-35.875</v>
      </c>
      <c r="AK101" s="285">
        <v>-38.5833333333333</v>
      </c>
      <c r="AL101" s="285">
        <v>-37.0416666666667</v>
      </c>
      <c r="AM101" s="285">
        <v>-22.3333333333333</v>
      </c>
      <c r="AN101" s="286">
        <v>-23.4583333333333</v>
      </c>
      <c r="AO101" s="278"/>
      <c r="AP101" s="283">
        <v>11</v>
      </c>
      <c r="AQ101" s="284">
        <v>-19</v>
      </c>
      <c r="AR101" s="285">
        <v>-21</v>
      </c>
      <c r="AS101" s="285">
        <v>-20.4166666666667</v>
      </c>
      <c r="AT101" s="285">
        <v>-22</v>
      </c>
      <c r="AU101" s="285">
        <v>-25.3333333333333</v>
      </c>
      <c r="AV101" s="285">
        <v>-32.375</v>
      </c>
      <c r="AW101" s="285">
        <v>-43.4583333333333</v>
      </c>
      <c r="AX101" s="285">
        <v>-36.5416666666667</v>
      </c>
      <c r="AY101" s="285">
        <v>-36.375</v>
      </c>
      <c r="AZ101" s="285">
        <v>-32.2916666666667</v>
      </c>
      <c r="BA101" s="285">
        <v>-17.6666666666667</v>
      </c>
      <c r="BB101" s="286">
        <v>-19.4583333333333</v>
      </c>
      <c r="BC101" s="196"/>
      <c r="BD101" s="196"/>
      <c r="BE101" s="196"/>
      <c r="BF101" s="73"/>
      <c r="BG101" s="73"/>
      <c r="BH101" s="73"/>
      <c r="BI101" s="73"/>
      <c r="BJ101" s="73"/>
      <c r="BK101" s="73"/>
      <c r="BL101" s="73"/>
      <c r="BM101" s="73"/>
    </row>
    <row r="102" spans="1:65" ht="16.7" customHeight="1">
      <c r="A102" s="283">
        <v>12</v>
      </c>
      <c r="B102" s="284">
        <v>-27</v>
      </c>
      <c r="C102" s="285">
        <v>-30</v>
      </c>
      <c r="D102" s="285">
        <v>-28</v>
      </c>
      <c r="E102" s="285">
        <v>-29.8333333333333</v>
      </c>
      <c r="F102" s="285">
        <v>-31.5833333333333</v>
      </c>
      <c r="G102" s="285">
        <v>-37.3333333333333</v>
      </c>
      <c r="H102" s="285">
        <v>-51.875</v>
      </c>
      <c r="I102" s="285">
        <v>-43.7083333333333</v>
      </c>
      <c r="J102" s="285">
        <v>-54</v>
      </c>
      <c r="K102" s="285">
        <v>-56</v>
      </c>
      <c r="L102" s="285">
        <v>-32</v>
      </c>
      <c r="M102" s="286">
        <v>-28.0833333333333</v>
      </c>
      <c r="N102" s="278"/>
      <c r="O102" s="283">
        <v>12</v>
      </c>
      <c r="P102" s="284">
        <v>-45</v>
      </c>
      <c r="Q102" s="285">
        <v>-55</v>
      </c>
      <c r="R102" s="285">
        <v>-61.5</v>
      </c>
      <c r="S102" s="285">
        <v>-62.4583333333333</v>
      </c>
      <c r="T102" s="285">
        <v>-52.8333333333333</v>
      </c>
      <c r="U102" s="285">
        <v>-66</v>
      </c>
      <c r="V102" s="285">
        <v>-80.0416666666667</v>
      </c>
      <c r="W102" s="285">
        <v>-80.5416666666667</v>
      </c>
      <c r="X102" s="285">
        <v>-85.625</v>
      </c>
      <c r="Y102" s="285">
        <v>-86.2916666666667</v>
      </c>
      <c r="Z102" s="285">
        <v>-52.3333333333333</v>
      </c>
      <c r="AA102" s="286">
        <v>-52.9583333333333</v>
      </c>
      <c r="AB102" s="283">
        <v>12</v>
      </c>
      <c r="AC102" s="284">
        <v>-21.8333333333333</v>
      </c>
      <c r="AD102" s="285">
        <v>-24</v>
      </c>
      <c r="AE102" s="285">
        <v>-24.4166666666667</v>
      </c>
      <c r="AF102" s="285">
        <v>-23.0833333333333</v>
      </c>
      <c r="AG102" s="285">
        <v>-24</v>
      </c>
      <c r="AH102" s="285">
        <v>-29.4583333333333</v>
      </c>
      <c r="AI102" s="285">
        <v>-45.3333333333333</v>
      </c>
      <c r="AJ102" s="285">
        <v>-28.7916666666667</v>
      </c>
      <c r="AK102" s="285">
        <v>-39.4166666666667</v>
      </c>
      <c r="AL102" s="285">
        <v>-38</v>
      </c>
      <c r="AM102" s="285">
        <v>-22.875</v>
      </c>
      <c r="AN102" s="286">
        <v>-20.4583333333333</v>
      </c>
      <c r="AO102" s="278"/>
      <c r="AP102" s="283">
        <v>12</v>
      </c>
      <c r="AQ102" s="284">
        <v>-19</v>
      </c>
      <c r="AR102" s="285">
        <v>-21</v>
      </c>
      <c r="AS102" s="285">
        <v>-20.2916666666667</v>
      </c>
      <c r="AT102" s="285">
        <v>-21.5416666666667</v>
      </c>
      <c r="AU102" s="285">
        <v>-24.8333333333333</v>
      </c>
      <c r="AV102" s="285">
        <v>-32</v>
      </c>
      <c r="AW102" s="285">
        <v>-44.3333333333333</v>
      </c>
      <c r="AX102" s="285">
        <v>-26.0416666666667</v>
      </c>
      <c r="AY102" s="285">
        <v>-36.9583333333333</v>
      </c>
      <c r="AZ102" s="285">
        <v>-32.75</v>
      </c>
      <c r="BA102" s="285">
        <v>-18.5416666666667</v>
      </c>
      <c r="BB102" s="286">
        <v>-16.5416666666667</v>
      </c>
      <c r="BC102" s="196"/>
      <c r="BD102" s="196"/>
      <c r="BE102" s="196"/>
      <c r="BF102" s="73"/>
      <c r="BG102" s="73"/>
      <c r="BH102" s="73"/>
      <c r="BI102" s="73"/>
      <c r="BJ102" s="73"/>
      <c r="BK102" s="73"/>
      <c r="BL102" s="73"/>
      <c r="BM102" s="73"/>
    </row>
    <row r="103" spans="1:65" ht="16.7" customHeight="1">
      <c r="A103" s="283">
        <v>13</v>
      </c>
      <c r="B103" s="284">
        <v>-27.2916666666667</v>
      </c>
      <c r="C103" s="285">
        <v>-30</v>
      </c>
      <c r="D103" s="285">
        <v>-28</v>
      </c>
      <c r="E103" s="285">
        <v>-26.2083333333333</v>
      </c>
      <c r="F103" s="285">
        <v>-30.7916666666667</v>
      </c>
      <c r="G103" s="285">
        <v>-37.75</v>
      </c>
      <c r="H103" s="285">
        <v>-52.875</v>
      </c>
      <c r="I103" s="285">
        <v>-40.9166666666667</v>
      </c>
      <c r="J103" s="285">
        <v>-54.7916666666667</v>
      </c>
      <c r="K103" s="285">
        <v>-56</v>
      </c>
      <c r="L103" s="285">
        <v>-32</v>
      </c>
      <c r="M103" s="286">
        <v>-28.1666666666667</v>
      </c>
      <c r="N103" s="278"/>
      <c r="O103" s="283">
        <v>13</v>
      </c>
      <c r="P103" s="284">
        <v>-46.1666666666667</v>
      </c>
      <c r="Q103" s="285">
        <v>-55.375</v>
      </c>
      <c r="R103" s="285">
        <v>-61.625</v>
      </c>
      <c r="S103" s="285">
        <v>-48.1666666666667</v>
      </c>
      <c r="T103" s="285">
        <v>-51.5</v>
      </c>
      <c r="U103" s="285">
        <v>-66.4583333333333</v>
      </c>
      <c r="V103" s="285">
        <v>-80.7916666666667</v>
      </c>
      <c r="W103" s="285">
        <v>-73.625</v>
      </c>
      <c r="X103" s="285">
        <v>-86</v>
      </c>
      <c r="Y103" s="285">
        <v>-86.5416666666667</v>
      </c>
      <c r="Z103" s="285">
        <v>-53.5416666666667</v>
      </c>
      <c r="AA103" s="286">
        <v>-48.125</v>
      </c>
      <c r="AB103" s="283">
        <v>13</v>
      </c>
      <c r="AC103" s="284">
        <v>-22</v>
      </c>
      <c r="AD103" s="285">
        <v>-24</v>
      </c>
      <c r="AE103" s="285">
        <v>-24.6666666666667</v>
      </c>
      <c r="AF103" s="285">
        <v>-16.9583333333333</v>
      </c>
      <c r="AG103" s="285">
        <v>-22.9166666666667</v>
      </c>
      <c r="AH103" s="285">
        <v>-29.875</v>
      </c>
      <c r="AI103" s="285">
        <v>-46.375</v>
      </c>
      <c r="AJ103" s="285">
        <v>-26.75</v>
      </c>
      <c r="AK103" s="285">
        <v>-40.2083333333333</v>
      </c>
      <c r="AL103" s="285">
        <v>-38</v>
      </c>
      <c r="AM103" s="285">
        <v>-22.4166666666667</v>
      </c>
      <c r="AN103" s="286">
        <v>-20.8333333333333</v>
      </c>
      <c r="AO103" s="278"/>
      <c r="AP103" s="283">
        <v>13</v>
      </c>
      <c r="AQ103" s="284">
        <v>-19.4166666666667</v>
      </c>
      <c r="AR103" s="285">
        <v>-21.2916666666667</v>
      </c>
      <c r="AS103" s="285">
        <v>-20.375</v>
      </c>
      <c r="AT103" s="285">
        <v>-18.4166666666667</v>
      </c>
      <c r="AU103" s="285">
        <v>-23.5416666666667</v>
      </c>
      <c r="AV103" s="285">
        <v>-32.125</v>
      </c>
      <c r="AW103" s="285">
        <v>-45.375</v>
      </c>
      <c r="AX103" s="285">
        <v>-23.5833333333333</v>
      </c>
      <c r="AY103" s="285">
        <v>-37.4583333333333</v>
      </c>
      <c r="AZ103" s="285">
        <v>-33</v>
      </c>
      <c r="BA103" s="285">
        <v>-18.7916666666667</v>
      </c>
      <c r="BB103" s="286">
        <v>-16.3333333333333</v>
      </c>
      <c r="BC103" s="196"/>
      <c r="BD103" s="196"/>
      <c r="BE103" s="196"/>
      <c r="BF103" s="73"/>
      <c r="BG103" s="73"/>
      <c r="BH103" s="73"/>
      <c r="BI103" s="73"/>
      <c r="BJ103" s="73"/>
      <c r="BK103" s="73"/>
      <c r="BL103" s="73"/>
      <c r="BM103" s="73"/>
    </row>
    <row r="104" spans="1:65" ht="16.7" customHeight="1">
      <c r="A104" s="283">
        <v>14</v>
      </c>
      <c r="B104" s="284">
        <v>-27.9583333333333</v>
      </c>
      <c r="C104" s="285">
        <v>-30</v>
      </c>
      <c r="D104" s="285">
        <v>-28</v>
      </c>
      <c r="E104" s="285">
        <v>-24.9166666666667</v>
      </c>
      <c r="F104" s="285">
        <v>-30.7083333333333</v>
      </c>
      <c r="G104" s="285">
        <v>-38.25</v>
      </c>
      <c r="H104" s="285">
        <v>-53.875</v>
      </c>
      <c r="I104" s="285">
        <v>-39.875</v>
      </c>
      <c r="J104" s="285">
        <v>-55.0416666666667</v>
      </c>
      <c r="K104" s="285">
        <v>-56.375</v>
      </c>
      <c r="L104" s="285">
        <v>-32.5833333333333</v>
      </c>
      <c r="M104" s="286">
        <v>-29.1666666666667</v>
      </c>
      <c r="N104" s="278"/>
      <c r="O104" s="283">
        <v>14</v>
      </c>
      <c r="P104" s="284">
        <v>-47</v>
      </c>
      <c r="Q104" s="285">
        <v>-56</v>
      </c>
      <c r="R104" s="285">
        <v>-62</v>
      </c>
      <c r="S104" s="285">
        <v>-42.4583333333333</v>
      </c>
      <c r="T104" s="285">
        <v>-52.5</v>
      </c>
      <c r="U104" s="285">
        <v>-67.4166666666667</v>
      </c>
      <c r="V104" s="285">
        <v>-81.7083333333333</v>
      </c>
      <c r="W104" s="285">
        <v>-70</v>
      </c>
      <c r="X104" s="285">
        <v>-86.625</v>
      </c>
      <c r="Y104" s="285">
        <v>-86.2916666666667</v>
      </c>
      <c r="Z104" s="285">
        <v>-54.5</v>
      </c>
      <c r="AA104" s="286">
        <v>-49.3333333333333</v>
      </c>
      <c r="AB104" s="283">
        <v>14</v>
      </c>
      <c r="AC104" s="284">
        <v>-22</v>
      </c>
      <c r="AD104" s="285">
        <v>-24</v>
      </c>
      <c r="AE104" s="285">
        <v>-25</v>
      </c>
      <c r="AF104" s="285">
        <v>-14.5</v>
      </c>
      <c r="AG104" s="285">
        <v>-23.4583333333333</v>
      </c>
      <c r="AH104" s="285">
        <v>-31.3333333333333</v>
      </c>
      <c r="AI104" s="285">
        <v>-47.3333333333333</v>
      </c>
      <c r="AJ104" s="285">
        <v>-25.9166666666667</v>
      </c>
      <c r="AK104" s="285">
        <v>-40.75</v>
      </c>
      <c r="AL104" s="285">
        <v>-38.7083333333333</v>
      </c>
      <c r="AM104" s="285">
        <v>-23</v>
      </c>
      <c r="AN104" s="286">
        <v>-21.9166666666667</v>
      </c>
      <c r="AO104" s="278"/>
      <c r="AP104" s="283">
        <v>14</v>
      </c>
      <c r="AQ104" s="284">
        <v>-20</v>
      </c>
      <c r="AR104" s="285">
        <v>-21.0416666666667</v>
      </c>
      <c r="AS104" s="285">
        <v>-21</v>
      </c>
      <c r="AT104" s="285">
        <v>-17</v>
      </c>
      <c r="AU104" s="285">
        <v>-23.875</v>
      </c>
      <c r="AV104" s="285">
        <v>-33</v>
      </c>
      <c r="AW104" s="285">
        <v>-46.3333333333333</v>
      </c>
      <c r="AX104" s="285">
        <v>-22.4583333333333</v>
      </c>
      <c r="AY104" s="285">
        <v>-38.2083333333333</v>
      </c>
      <c r="AZ104" s="285">
        <v>-33.375</v>
      </c>
      <c r="BA104" s="285">
        <v>-19</v>
      </c>
      <c r="BB104" s="286">
        <v>-17.9166666666667</v>
      </c>
      <c r="BC104" s="196"/>
      <c r="BD104" s="196"/>
      <c r="BE104" s="196"/>
      <c r="BF104" s="73"/>
      <c r="BG104" s="73"/>
      <c r="BH104" s="73"/>
      <c r="BI104" s="73"/>
      <c r="BJ104" s="73"/>
      <c r="BK104" s="73"/>
      <c r="BL104" s="73"/>
      <c r="BM104" s="73"/>
    </row>
    <row r="105" spans="1:65" ht="16.7" customHeight="1">
      <c r="A105" s="283">
        <v>15</v>
      </c>
      <c r="B105" s="284">
        <v>-27.5</v>
      </c>
      <c r="C105" s="285">
        <v>-30</v>
      </c>
      <c r="D105" s="285">
        <v>-28</v>
      </c>
      <c r="E105" s="285">
        <v>-21.8333333333333</v>
      </c>
      <c r="F105" s="285">
        <v>-31.6666666666667</v>
      </c>
      <c r="G105" s="285">
        <v>-38.875</v>
      </c>
      <c r="H105" s="285">
        <v>-55.0416666666667</v>
      </c>
      <c r="I105" s="285">
        <v>-40.125</v>
      </c>
      <c r="J105" s="285">
        <v>-55.9583333333333</v>
      </c>
      <c r="K105" s="285">
        <v>-56</v>
      </c>
      <c r="L105" s="285">
        <v>-33</v>
      </c>
      <c r="M105" s="286">
        <v>-30</v>
      </c>
      <c r="N105" s="278"/>
      <c r="O105" s="283">
        <v>15</v>
      </c>
      <c r="P105" s="284">
        <v>-47.875</v>
      </c>
      <c r="Q105" s="285">
        <v>-56</v>
      </c>
      <c r="R105" s="285">
        <v>-62.1666666666667</v>
      </c>
      <c r="S105" s="285">
        <v>-39.7916666666667</v>
      </c>
      <c r="T105" s="285">
        <v>-54.9583333333333</v>
      </c>
      <c r="U105" s="285">
        <v>-68.125</v>
      </c>
      <c r="V105" s="285">
        <v>-82.375</v>
      </c>
      <c r="W105" s="285">
        <v>-69</v>
      </c>
      <c r="X105" s="285">
        <v>-87</v>
      </c>
      <c r="Y105" s="285">
        <v>-86.25</v>
      </c>
      <c r="Z105" s="285">
        <v>-55.7083333333333</v>
      </c>
      <c r="AA105" s="286">
        <v>-51.125</v>
      </c>
      <c r="AB105" s="283">
        <v>15</v>
      </c>
      <c r="AC105" s="284">
        <v>-22</v>
      </c>
      <c r="AD105" s="285">
        <v>-24</v>
      </c>
      <c r="AE105" s="285">
        <v>-25</v>
      </c>
      <c r="AF105" s="285">
        <v>-13.625</v>
      </c>
      <c r="AG105" s="285">
        <v>-24.7916666666667</v>
      </c>
      <c r="AH105" s="285">
        <v>-31.875</v>
      </c>
      <c r="AI105" s="285">
        <v>-48.125</v>
      </c>
      <c r="AJ105" s="285">
        <v>-26.5</v>
      </c>
      <c r="AK105" s="285">
        <v>-41.3333333333333</v>
      </c>
      <c r="AL105" s="285">
        <v>-38.0833333333333</v>
      </c>
      <c r="AM105" s="285">
        <v>-23.0833333333333</v>
      </c>
      <c r="AN105" s="286">
        <v>-22.5</v>
      </c>
      <c r="AO105" s="278"/>
      <c r="AP105" s="283">
        <v>15</v>
      </c>
      <c r="AQ105" s="284">
        <v>-20</v>
      </c>
      <c r="AR105" s="285">
        <v>-21</v>
      </c>
      <c r="AS105" s="285">
        <v>-21</v>
      </c>
      <c r="AT105" s="285">
        <v>-17.4166666666667</v>
      </c>
      <c r="AU105" s="285">
        <v>-25.1666666666667</v>
      </c>
      <c r="AV105" s="285">
        <v>-33.375</v>
      </c>
      <c r="AW105" s="285">
        <v>-47.125</v>
      </c>
      <c r="AX105" s="285">
        <v>-23.2916666666667</v>
      </c>
      <c r="AY105" s="285">
        <v>-38.375</v>
      </c>
      <c r="AZ105" s="285">
        <v>-33.25</v>
      </c>
      <c r="BA105" s="285">
        <v>-19.375</v>
      </c>
      <c r="BB105" s="286">
        <v>-19</v>
      </c>
      <c r="BC105" s="196"/>
      <c r="BD105" s="196"/>
      <c r="BE105" s="196"/>
      <c r="BF105" s="73"/>
      <c r="BG105" s="73"/>
      <c r="BH105" s="73"/>
      <c r="BI105" s="73"/>
      <c r="BJ105" s="73"/>
      <c r="BK105" s="73"/>
      <c r="BL105" s="73"/>
      <c r="BM105" s="73"/>
    </row>
    <row r="106" spans="1:65" ht="16.7" customHeight="1">
      <c r="A106" s="283">
        <v>16</v>
      </c>
      <c r="B106" s="284">
        <v>-28</v>
      </c>
      <c r="C106" s="285">
        <v>-30</v>
      </c>
      <c r="D106" s="285">
        <v>-27.2916666666667</v>
      </c>
      <c r="E106" s="285">
        <v>-19.9166666666667</v>
      </c>
      <c r="F106" s="285">
        <v>-32.5</v>
      </c>
      <c r="G106" s="285">
        <v>-40</v>
      </c>
      <c r="H106" s="285">
        <v>-56.25</v>
      </c>
      <c r="I106" s="285">
        <v>-41.25</v>
      </c>
      <c r="J106" s="285">
        <v>-56</v>
      </c>
      <c r="K106" s="285">
        <v>-56</v>
      </c>
      <c r="L106" s="285">
        <v>-32.1666666666667</v>
      </c>
      <c r="M106" s="286">
        <v>-30.125</v>
      </c>
      <c r="N106" s="278"/>
      <c r="O106" s="283">
        <v>16</v>
      </c>
      <c r="P106" s="284">
        <v>-48</v>
      </c>
      <c r="Q106" s="285">
        <v>-56</v>
      </c>
      <c r="R106" s="285">
        <v>-63</v>
      </c>
      <c r="S106" s="285">
        <v>-35.4583333333333</v>
      </c>
      <c r="T106" s="285">
        <v>-56.5</v>
      </c>
      <c r="U106" s="285">
        <v>-68.9583333333333</v>
      </c>
      <c r="V106" s="285">
        <v>-83</v>
      </c>
      <c r="W106" s="285">
        <v>-70.5</v>
      </c>
      <c r="X106" s="285">
        <v>-87</v>
      </c>
      <c r="Y106" s="285">
        <v>-86</v>
      </c>
      <c r="Z106" s="285">
        <v>-53.1666666666667</v>
      </c>
      <c r="AA106" s="286">
        <v>-52.5416666666667</v>
      </c>
      <c r="AB106" s="283">
        <v>16</v>
      </c>
      <c r="AC106" s="284">
        <v>-22.0833333333333</v>
      </c>
      <c r="AD106" s="285">
        <v>-24</v>
      </c>
      <c r="AE106" s="285">
        <v>-25</v>
      </c>
      <c r="AF106" s="285">
        <v>-12.25</v>
      </c>
      <c r="AG106" s="285">
        <v>-25.6666666666667</v>
      </c>
      <c r="AH106" s="285">
        <v>-32.6666666666667</v>
      </c>
      <c r="AI106" s="285">
        <v>-48.875</v>
      </c>
      <c r="AJ106" s="285">
        <v>-28.3333333333333</v>
      </c>
      <c r="AK106" s="285">
        <v>-41.7916666666667</v>
      </c>
      <c r="AL106" s="285">
        <v>-36.9166666666667</v>
      </c>
      <c r="AM106" s="285">
        <v>-21.7083333333333</v>
      </c>
      <c r="AN106" s="286">
        <v>-22.75</v>
      </c>
      <c r="AO106" s="278"/>
      <c r="AP106" s="283">
        <v>16</v>
      </c>
      <c r="AQ106" s="284">
        <v>-20</v>
      </c>
      <c r="AR106" s="285">
        <v>-21</v>
      </c>
      <c r="AS106" s="285">
        <v>-21.375</v>
      </c>
      <c r="AT106" s="285">
        <v>-19.125</v>
      </c>
      <c r="AU106" s="285">
        <v>-26.6666666666667</v>
      </c>
      <c r="AV106" s="285">
        <v>-34</v>
      </c>
      <c r="AW106" s="285">
        <v>-47.875</v>
      </c>
      <c r="AX106" s="285">
        <v>-24.7083333333333</v>
      </c>
      <c r="AY106" s="285">
        <v>-38.8333333333333</v>
      </c>
      <c r="AZ106" s="285">
        <v>-32.25</v>
      </c>
      <c r="BA106" s="285">
        <v>-18.1666666666667</v>
      </c>
      <c r="BB106" s="286">
        <v>-18.875</v>
      </c>
      <c r="BC106" s="196"/>
      <c r="BD106" s="196"/>
      <c r="BE106" s="196"/>
      <c r="BF106" s="73"/>
      <c r="BG106" s="73"/>
      <c r="BH106" s="73"/>
      <c r="BI106" s="73"/>
      <c r="BJ106" s="73"/>
      <c r="BK106" s="73"/>
      <c r="BL106" s="73"/>
      <c r="BM106" s="73"/>
    </row>
    <row r="107" spans="1:65" ht="16.7" customHeight="1">
      <c r="A107" s="283">
        <v>17</v>
      </c>
      <c r="B107" s="284">
        <v>-28</v>
      </c>
      <c r="C107" s="285">
        <v>-29.7916666666667</v>
      </c>
      <c r="D107" s="285">
        <v>-27</v>
      </c>
      <c r="E107" s="285">
        <v>-21.75</v>
      </c>
      <c r="F107" s="285">
        <v>-33</v>
      </c>
      <c r="G107" s="285">
        <v>-39.625</v>
      </c>
      <c r="H107" s="285">
        <v>-57.4583333333333</v>
      </c>
      <c r="I107" s="285">
        <v>-42.5416666666667</v>
      </c>
      <c r="J107" s="285">
        <v>-56.4166666666667</v>
      </c>
      <c r="K107" s="285">
        <v>-56</v>
      </c>
      <c r="L107" s="285">
        <v>-32</v>
      </c>
      <c r="M107" s="286">
        <v>-30</v>
      </c>
      <c r="N107" s="278"/>
      <c r="O107" s="283">
        <v>17</v>
      </c>
      <c r="P107" s="284">
        <v>-48.875</v>
      </c>
      <c r="Q107" s="285">
        <v>-56</v>
      </c>
      <c r="R107" s="285">
        <v>-63</v>
      </c>
      <c r="S107" s="285">
        <v>-33.125</v>
      </c>
      <c r="T107" s="285">
        <v>-57.5416666666667</v>
      </c>
      <c r="U107" s="285">
        <v>-68.9166666666667</v>
      </c>
      <c r="V107" s="285">
        <v>-83.6666666666667</v>
      </c>
      <c r="W107" s="285">
        <v>-72.0833333333333</v>
      </c>
      <c r="X107" s="285">
        <v>-87</v>
      </c>
      <c r="Y107" s="285">
        <v>-86</v>
      </c>
      <c r="Z107" s="285">
        <v>-53.7916666666667</v>
      </c>
      <c r="AA107" s="286">
        <v>-49.875</v>
      </c>
      <c r="AB107" s="283">
        <v>17</v>
      </c>
      <c r="AC107" s="284">
        <v>-22.5416666666667</v>
      </c>
      <c r="AD107" s="285">
        <v>-24</v>
      </c>
      <c r="AE107" s="285">
        <v>-25</v>
      </c>
      <c r="AF107" s="285">
        <v>-13.875</v>
      </c>
      <c r="AG107" s="285">
        <v>-26.5416666666667</v>
      </c>
      <c r="AH107" s="285">
        <v>-30.0416666666667</v>
      </c>
      <c r="AI107" s="285">
        <v>-50.1666666666667</v>
      </c>
      <c r="AJ107" s="285">
        <v>-29.4166666666667</v>
      </c>
      <c r="AK107" s="285">
        <v>-42</v>
      </c>
      <c r="AL107" s="285">
        <v>-37.625</v>
      </c>
      <c r="AM107" s="285">
        <v>-22.75</v>
      </c>
      <c r="AN107" s="286">
        <v>-21.375</v>
      </c>
      <c r="AO107" s="278"/>
      <c r="AP107" s="283">
        <v>17</v>
      </c>
      <c r="AQ107" s="284">
        <v>-20</v>
      </c>
      <c r="AR107" s="285">
        <v>-21</v>
      </c>
      <c r="AS107" s="285">
        <v>-21.9166666666667</v>
      </c>
      <c r="AT107" s="285">
        <v>-21.0833333333333</v>
      </c>
      <c r="AU107" s="285">
        <v>-27.875</v>
      </c>
      <c r="AV107" s="285">
        <v>-33.2916666666667</v>
      </c>
      <c r="AW107" s="285">
        <v>-49.1666666666667</v>
      </c>
      <c r="AX107" s="285">
        <v>-25.625</v>
      </c>
      <c r="AY107" s="285">
        <v>-39.0833333333333</v>
      </c>
      <c r="AZ107" s="285">
        <v>-32.375</v>
      </c>
      <c r="BA107" s="285">
        <v>-18</v>
      </c>
      <c r="BB107" s="286">
        <v>-17.25</v>
      </c>
      <c r="BC107" s="196"/>
      <c r="BD107" s="196"/>
      <c r="BE107" s="196"/>
      <c r="BF107" s="73"/>
      <c r="BG107" s="73"/>
      <c r="BH107" s="73"/>
      <c r="BI107" s="73"/>
      <c r="BJ107" s="73"/>
      <c r="BK107" s="73"/>
      <c r="BL107" s="73"/>
      <c r="BM107" s="73"/>
    </row>
    <row r="108" spans="1:65" ht="16.7" customHeight="1">
      <c r="A108" s="283">
        <v>18</v>
      </c>
      <c r="B108" s="284">
        <v>-28</v>
      </c>
      <c r="C108" s="285">
        <v>-29</v>
      </c>
      <c r="D108" s="285">
        <v>-27</v>
      </c>
      <c r="E108" s="285">
        <v>-22.0833333333333</v>
      </c>
      <c r="F108" s="285">
        <v>-33</v>
      </c>
      <c r="G108" s="285">
        <v>-39.5416666666667</v>
      </c>
      <c r="H108" s="285">
        <v>-58.375</v>
      </c>
      <c r="I108" s="285">
        <v>-43.5</v>
      </c>
      <c r="J108" s="285">
        <v>-57</v>
      </c>
      <c r="K108" s="285">
        <v>-55.125</v>
      </c>
      <c r="L108" s="285">
        <v>-32.7916666666667</v>
      </c>
      <c r="M108" s="286">
        <v>-30</v>
      </c>
      <c r="N108" s="278"/>
      <c r="O108" s="283">
        <v>18</v>
      </c>
      <c r="P108" s="284">
        <v>-49.0416666666667</v>
      </c>
      <c r="Q108" s="285">
        <v>-56</v>
      </c>
      <c r="R108" s="285">
        <v>-63.75</v>
      </c>
      <c r="S108" s="285">
        <v>-32.2916666666667</v>
      </c>
      <c r="T108" s="285">
        <v>-56.7916666666667</v>
      </c>
      <c r="U108" s="285">
        <v>-68.625</v>
      </c>
      <c r="V108" s="285">
        <v>-84.4166666666667</v>
      </c>
      <c r="W108" s="285">
        <v>-73.5</v>
      </c>
      <c r="X108" s="285">
        <v>-87.7083333333333</v>
      </c>
      <c r="Y108" s="285">
        <v>-85.5416666666667</v>
      </c>
      <c r="Z108" s="285">
        <v>-55.5416666666667</v>
      </c>
      <c r="AA108" s="286">
        <v>-48.8333333333333</v>
      </c>
      <c r="AB108" s="283">
        <v>18</v>
      </c>
      <c r="AC108" s="284">
        <v>-22.0416666666667</v>
      </c>
      <c r="AD108" s="285">
        <v>-24</v>
      </c>
      <c r="AE108" s="285">
        <v>-25</v>
      </c>
      <c r="AF108" s="285">
        <v>-15.8333333333333</v>
      </c>
      <c r="AG108" s="285">
        <v>-25.875</v>
      </c>
      <c r="AH108" s="285">
        <v>-29.6666666666667</v>
      </c>
      <c r="AI108" s="285">
        <v>-48.4166666666667</v>
      </c>
      <c r="AJ108" s="285">
        <v>-30.4583333333333</v>
      </c>
      <c r="AK108" s="285">
        <v>-42</v>
      </c>
      <c r="AL108" s="285">
        <v>-31.9166666666667</v>
      </c>
      <c r="AM108" s="285">
        <v>-23.875</v>
      </c>
      <c r="AN108" s="286">
        <v>-21.8333333333333</v>
      </c>
      <c r="AO108" s="278"/>
      <c r="AP108" s="283">
        <v>18</v>
      </c>
      <c r="AQ108" s="284">
        <v>-20</v>
      </c>
      <c r="AR108" s="285">
        <v>-20.9583333333333</v>
      </c>
      <c r="AS108" s="285">
        <v>-21.8333333333333</v>
      </c>
      <c r="AT108" s="285">
        <v>-21.6666666666667</v>
      </c>
      <c r="AU108" s="285">
        <v>-27.1666666666667</v>
      </c>
      <c r="AV108" s="285">
        <v>-33</v>
      </c>
      <c r="AW108" s="285">
        <v>-48.890710382513703</v>
      </c>
      <c r="AX108" s="285">
        <v>-26.7083333333333</v>
      </c>
      <c r="AY108" s="285">
        <v>-39</v>
      </c>
      <c r="AZ108" s="285">
        <v>-29.5</v>
      </c>
      <c r="BA108" s="285">
        <v>-19</v>
      </c>
      <c r="BB108" s="286">
        <v>-17.0833333333333</v>
      </c>
      <c r="BC108" s="196"/>
      <c r="BD108" s="196"/>
      <c r="BE108" s="196"/>
      <c r="BF108" s="73"/>
      <c r="BG108" s="73"/>
      <c r="BH108" s="73"/>
      <c r="BI108" s="73"/>
      <c r="BJ108" s="73"/>
      <c r="BK108" s="73"/>
      <c r="BL108" s="73"/>
      <c r="BM108" s="73"/>
    </row>
    <row r="109" spans="1:65" ht="16.7" customHeight="1">
      <c r="A109" s="283">
        <v>19</v>
      </c>
      <c r="B109" s="284">
        <v>-28.0416666666667</v>
      </c>
      <c r="C109" s="285">
        <v>-29</v>
      </c>
      <c r="D109" s="285">
        <v>-27.5833333333333</v>
      </c>
      <c r="E109" s="285">
        <v>-23.0833333333333</v>
      </c>
      <c r="F109" s="285">
        <v>-30.5416666666667</v>
      </c>
      <c r="G109" s="285">
        <v>-40</v>
      </c>
      <c r="H109" s="285">
        <v>-53.4583333333333</v>
      </c>
      <c r="I109" s="285">
        <v>-44.5</v>
      </c>
      <c r="J109" s="285">
        <v>-57.75</v>
      </c>
      <c r="K109" s="285">
        <v>-53.0416666666667</v>
      </c>
      <c r="L109" s="285">
        <v>-33</v>
      </c>
      <c r="M109" s="286">
        <v>-30.125</v>
      </c>
      <c r="N109" s="278"/>
      <c r="O109" s="283">
        <v>19</v>
      </c>
      <c r="P109" s="284">
        <v>-50</v>
      </c>
      <c r="Q109" s="285">
        <v>-56</v>
      </c>
      <c r="R109" s="285">
        <v>-63.9166666666667</v>
      </c>
      <c r="S109" s="285">
        <v>-32.125</v>
      </c>
      <c r="T109" s="285">
        <v>-50.125</v>
      </c>
      <c r="U109" s="285">
        <v>-69.5</v>
      </c>
      <c r="V109" s="285">
        <v>-81.75</v>
      </c>
      <c r="W109" s="285">
        <v>-74.5833333333333</v>
      </c>
      <c r="X109" s="285">
        <v>-88</v>
      </c>
      <c r="Y109" s="285">
        <v>-84</v>
      </c>
      <c r="Z109" s="285">
        <v>-56.5</v>
      </c>
      <c r="AA109" s="286">
        <v>-49.1666666666667</v>
      </c>
      <c r="AB109" s="283">
        <v>19</v>
      </c>
      <c r="AC109" s="284">
        <v>-22</v>
      </c>
      <c r="AD109" s="285">
        <v>-24</v>
      </c>
      <c r="AE109" s="285">
        <v>-25</v>
      </c>
      <c r="AF109" s="285">
        <v>-16.5833333333333</v>
      </c>
      <c r="AG109" s="285">
        <v>-22.125</v>
      </c>
      <c r="AH109" s="285">
        <v>-31.5833333333333</v>
      </c>
      <c r="AI109" s="285">
        <v>-32.8333333333333</v>
      </c>
      <c r="AJ109" s="285">
        <v>-30.875</v>
      </c>
      <c r="AK109" s="285">
        <v>-42.4583333333333</v>
      </c>
      <c r="AL109" s="285">
        <v>-29.5</v>
      </c>
      <c r="AM109" s="285">
        <v>-23.7916666666667</v>
      </c>
      <c r="AN109" s="286">
        <v>-22</v>
      </c>
      <c r="AO109" s="278"/>
      <c r="AP109" s="283">
        <v>19</v>
      </c>
      <c r="AQ109" s="284">
        <v>-20</v>
      </c>
      <c r="AR109" s="285">
        <v>-21</v>
      </c>
      <c r="AS109" s="285">
        <v>-21</v>
      </c>
      <c r="AT109" s="285">
        <v>-22.375</v>
      </c>
      <c r="AU109" s="285">
        <v>-21.2083333333333</v>
      </c>
      <c r="AV109" s="285">
        <v>-33.382513661202204</v>
      </c>
      <c r="AW109" s="285">
        <v>-33.862704918032797</v>
      </c>
      <c r="AX109" s="285">
        <v>-27.5416666666667</v>
      </c>
      <c r="AY109" s="285">
        <v>-39.0416666666667</v>
      </c>
      <c r="AZ109" s="285">
        <v>-25.4583333333333</v>
      </c>
      <c r="BA109" s="285">
        <v>-19.4166666666667</v>
      </c>
      <c r="BB109" s="286">
        <v>-18</v>
      </c>
      <c r="BC109" s="196"/>
      <c r="BD109" s="196"/>
      <c r="BE109" s="196"/>
      <c r="BF109" s="73"/>
      <c r="BG109" s="73"/>
      <c r="BH109" s="73"/>
      <c r="BI109" s="73"/>
      <c r="BJ109" s="73"/>
      <c r="BK109" s="73"/>
      <c r="BL109" s="73"/>
      <c r="BM109" s="73"/>
    </row>
    <row r="110" spans="1:65" ht="16.7" customHeight="1">
      <c r="A110" s="283">
        <v>20</v>
      </c>
      <c r="B110" s="284">
        <v>-28.8333333333333</v>
      </c>
      <c r="C110" s="285">
        <v>-29</v>
      </c>
      <c r="D110" s="285">
        <v>-28</v>
      </c>
      <c r="E110" s="285">
        <v>-24.4166666666667</v>
      </c>
      <c r="F110" s="285">
        <v>-31</v>
      </c>
      <c r="G110" s="285">
        <v>-40.875</v>
      </c>
      <c r="H110" s="285">
        <v>-51.0416666666667</v>
      </c>
      <c r="I110" s="285">
        <v>-44.625</v>
      </c>
      <c r="J110" s="285">
        <v>-58</v>
      </c>
      <c r="K110" s="285">
        <v>-51.8333333333333</v>
      </c>
      <c r="L110" s="285">
        <v>-33</v>
      </c>
      <c r="M110" s="286">
        <v>-30.3333333333333</v>
      </c>
      <c r="N110" s="278"/>
      <c r="O110" s="283">
        <v>20</v>
      </c>
      <c r="P110" s="284">
        <v>-50.7083333333333</v>
      </c>
      <c r="Q110" s="285">
        <v>-56.4583333333333</v>
      </c>
      <c r="R110" s="285">
        <v>-63.875</v>
      </c>
      <c r="S110" s="285">
        <v>-33.125</v>
      </c>
      <c r="T110" s="285">
        <v>-53.5833333333333</v>
      </c>
      <c r="U110" s="285">
        <v>-70.6666666666667</v>
      </c>
      <c r="V110" s="285">
        <v>-79.875</v>
      </c>
      <c r="W110" s="285">
        <v>-75.625</v>
      </c>
      <c r="X110" s="285">
        <v>-88</v>
      </c>
      <c r="Y110" s="285">
        <v>-82.9583333333333</v>
      </c>
      <c r="Z110" s="285">
        <v>-57.7916666666667</v>
      </c>
      <c r="AA110" s="286">
        <v>-50</v>
      </c>
      <c r="AB110" s="283">
        <v>20</v>
      </c>
      <c r="AC110" s="284">
        <v>-22.625</v>
      </c>
      <c r="AD110" s="285">
        <v>-24</v>
      </c>
      <c r="AE110" s="285">
        <v>-25.2916666666667</v>
      </c>
      <c r="AF110" s="285">
        <v>-17.5833333333333</v>
      </c>
      <c r="AG110" s="285">
        <v>-23.4583333333333</v>
      </c>
      <c r="AH110" s="285">
        <v>-33.5</v>
      </c>
      <c r="AI110" s="285">
        <v>-34.5416666666667</v>
      </c>
      <c r="AJ110" s="285">
        <v>-30.2083333333333</v>
      </c>
      <c r="AK110" s="285">
        <v>-43</v>
      </c>
      <c r="AL110" s="285">
        <v>-30.0833333333333</v>
      </c>
      <c r="AM110" s="285">
        <v>-23.625</v>
      </c>
      <c r="AN110" s="286">
        <v>-22.3333333333333</v>
      </c>
      <c r="AO110" s="278"/>
      <c r="AP110" s="283">
        <v>20</v>
      </c>
      <c r="AQ110" s="284">
        <v>-20.0416666666667</v>
      </c>
      <c r="AR110" s="285">
        <v>-21</v>
      </c>
      <c r="AS110" s="285">
        <v>-21.4583333333333</v>
      </c>
      <c r="AT110" s="285">
        <v>-22.6666666666667</v>
      </c>
      <c r="AU110" s="285">
        <v>-22.7083333333333</v>
      </c>
      <c r="AV110" s="285">
        <v>-36.115437158469902</v>
      </c>
      <c r="AW110" s="285">
        <v>-33.7916666666667</v>
      </c>
      <c r="AX110" s="285">
        <v>-27.4583333333333</v>
      </c>
      <c r="AY110" s="285">
        <v>-39</v>
      </c>
      <c r="AZ110" s="285">
        <v>-25.4583333333333</v>
      </c>
      <c r="BA110" s="285">
        <v>-19.9583333333333</v>
      </c>
      <c r="BB110" s="286">
        <v>-18.3333333333333</v>
      </c>
      <c r="BC110" s="196"/>
      <c r="BD110" s="196"/>
      <c r="BE110" s="196"/>
      <c r="BF110" s="73"/>
      <c r="BG110" s="73"/>
      <c r="BH110" s="73"/>
      <c r="BI110" s="73"/>
      <c r="BJ110" s="73"/>
      <c r="BK110" s="73"/>
      <c r="BL110" s="73"/>
      <c r="BM110" s="73"/>
    </row>
    <row r="111" spans="1:65" ht="16.7" customHeight="1">
      <c r="A111" s="283">
        <v>21</v>
      </c>
      <c r="B111" s="284">
        <v>-29</v>
      </c>
      <c r="C111" s="285">
        <v>-28.9166666666667</v>
      </c>
      <c r="D111" s="285">
        <v>-28</v>
      </c>
      <c r="E111" s="285">
        <v>-25.7083333333333</v>
      </c>
      <c r="F111" s="285">
        <v>-31.75</v>
      </c>
      <c r="G111" s="285">
        <v>-41.7083333333333</v>
      </c>
      <c r="H111" s="285">
        <v>-51</v>
      </c>
      <c r="I111" s="285">
        <v>-41.875</v>
      </c>
      <c r="J111" s="285">
        <v>-58.375</v>
      </c>
      <c r="K111" s="285">
        <v>-51.75</v>
      </c>
      <c r="L111" s="285">
        <v>-32.4166666666667</v>
      </c>
      <c r="M111" s="286">
        <v>-31</v>
      </c>
      <c r="N111" s="278"/>
      <c r="O111" s="283">
        <v>21</v>
      </c>
      <c r="P111" s="284">
        <v>-51.875</v>
      </c>
      <c r="Q111" s="285">
        <v>-57</v>
      </c>
      <c r="R111" s="285">
        <v>-64</v>
      </c>
      <c r="S111" s="285">
        <v>-34.625</v>
      </c>
      <c r="T111" s="285">
        <v>-55.4583333333333</v>
      </c>
      <c r="U111" s="285">
        <v>-71.4166666666667</v>
      </c>
      <c r="V111" s="285">
        <v>-79</v>
      </c>
      <c r="W111" s="285">
        <v>-74.2916666666667</v>
      </c>
      <c r="X111" s="285">
        <v>-88</v>
      </c>
      <c r="Y111" s="285">
        <v>-82.2083333333333</v>
      </c>
      <c r="Z111" s="285">
        <v>-55.8333333333333</v>
      </c>
      <c r="AA111" s="286">
        <v>-50.8333333333333</v>
      </c>
      <c r="AB111" s="283">
        <v>21</v>
      </c>
      <c r="AC111" s="284">
        <v>-23</v>
      </c>
      <c r="AD111" s="285">
        <v>-24</v>
      </c>
      <c r="AE111" s="285">
        <v>-25.9583333333333</v>
      </c>
      <c r="AF111" s="285">
        <v>-18.625</v>
      </c>
      <c r="AG111" s="285">
        <v>-23.5416666666667</v>
      </c>
      <c r="AH111" s="285">
        <v>-34.5</v>
      </c>
      <c r="AI111" s="285">
        <v>-36.5</v>
      </c>
      <c r="AJ111" s="285">
        <v>-27.2083333333333</v>
      </c>
      <c r="AK111" s="285">
        <v>-43</v>
      </c>
      <c r="AL111" s="285">
        <v>-32</v>
      </c>
      <c r="AM111" s="285">
        <v>-22.0416666666667</v>
      </c>
      <c r="AN111" s="286">
        <v>-22</v>
      </c>
      <c r="AO111" s="278"/>
      <c r="AP111" s="283">
        <v>21</v>
      </c>
      <c r="AQ111" s="284">
        <v>-21</v>
      </c>
      <c r="AR111" s="285">
        <v>-21</v>
      </c>
      <c r="AS111" s="285">
        <v>-22</v>
      </c>
      <c r="AT111" s="285">
        <v>-23.1666666666667</v>
      </c>
      <c r="AU111" s="285">
        <v>-23</v>
      </c>
      <c r="AV111" s="285">
        <v>-37.085382513661202</v>
      </c>
      <c r="AW111" s="285">
        <v>-36.4050546448087</v>
      </c>
      <c r="AX111" s="285">
        <v>-23.6666666666667</v>
      </c>
      <c r="AY111" s="285">
        <v>-39.375</v>
      </c>
      <c r="AZ111" s="285">
        <v>-26.5833333333333</v>
      </c>
      <c r="BA111" s="285">
        <v>-18.375</v>
      </c>
      <c r="BB111" s="286">
        <v>-18.125</v>
      </c>
      <c r="BC111" s="196"/>
      <c r="BD111" s="196"/>
      <c r="BE111" s="196"/>
      <c r="BF111" s="73"/>
      <c r="BG111" s="73"/>
      <c r="BH111" s="73"/>
      <c r="BI111" s="73"/>
      <c r="BJ111" s="73"/>
      <c r="BK111" s="73"/>
      <c r="BL111" s="73"/>
      <c r="BM111" s="73"/>
    </row>
    <row r="112" spans="1:65" ht="16.7" customHeight="1">
      <c r="A112" s="283">
        <v>22</v>
      </c>
      <c r="B112" s="284">
        <v>-29</v>
      </c>
      <c r="C112" s="285">
        <v>-28.5833333333333</v>
      </c>
      <c r="D112" s="285">
        <v>-28</v>
      </c>
      <c r="E112" s="285">
        <v>-26.7916666666667</v>
      </c>
      <c r="F112" s="285">
        <v>-30.875</v>
      </c>
      <c r="G112" s="285">
        <v>-42.4166666666667</v>
      </c>
      <c r="H112" s="285">
        <v>-50.375</v>
      </c>
      <c r="I112" s="285">
        <v>-42.375</v>
      </c>
      <c r="J112" s="285">
        <v>-57.9166666666667</v>
      </c>
      <c r="K112" s="285">
        <v>-52</v>
      </c>
      <c r="L112" s="285">
        <v>-31.6666666666667</v>
      </c>
      <c r="M112" s="286">
        <v>-30.4166666666667</v>
      </c>
      <c r="N112" s="278"/>
      <c r="O112" s="283">
        <v>22</v>
      </c>
      <c r="P112" s="284">
        <v>-52.5416666666667</v>
      </c>
      <c r="Q112" s="285">
        <v>-57.1666666666667</v>
      </c>
      <c r="R112" s="285">
        <v>-64</v>
      </c>
      <c r="S112" s="285">
        <v>-35.9583333333333</v>
      </c>
      <c r="T112" s="285">
        <v>-52.6666666666667</v>
      </c>
      <c r="U112" s="285">
        <v>-72</v>
      </c>
      <c r="V112" s="285">
        <v>-79</v>
      </c>
      <c r="W112" s="285">
        <v>-74</v>
      </c>
      <c r="X112" s="285">
        <v>-87.9166666666667</v>
      </c>
      <c r="Y112" s="285">
        <v>-82.5833333333333</v>
      </c>
      <c r="Z112" s="285">
        <v>-53.3333333333333</v>
      </c>
      <c r="AA112" s="286">
        <v>-50</v>
      </c>
      <c r="AB112" s="283">
        <v>22</v>
      </c>
      <c r="AC112" s="284">
        <v>-23</v>
      </c>
      <c r="AD112" s="285">
        <v>-24</v>
      </c>
      <c r="AE112" s="285">
        <v>-26</v>
      </c>
      <c r="AF112" s="285">
        <v>-19.375</v>
      </c>
      <c r="AG112" s="285">
        <v>-21.7916666666667</v>
      </c>
      <c r="AH112" s="285">
        <v>-35.375</v>
      </c>
      <c r="AI112" s="285">
        <v>-34.7083333333333</v>
      </c>
      <c r="AJ112" s="285">
        <v>-28.9583333333333</v>
      </c>
      <c r="AK112" s="285">
        <v>-41.375</v>
      </c>
      <c r="AL112" s="285">
        <v>-33.6666666666667</v>
      </c>
      <c r="AM112" s="285">
        <v>-21.875</v>
      </c>
      <c r="AN112" s="286">
        <v>-21.0416666666667</v>
      </c>
      <c r="AO112" s="278"/>
      <c r="AP112" s="283">
        <v>22</v>
      </c>
      <c r="AQ112" s="284">
        <v>-21</v>
      </c>
      <c r="AR112" s="285">
        <v>-21</v>
      </c>
      <c r="AS112" s="285">
        <v>-22</v>
      </c>
      <c r="AT112" s="285">
        <v>-23.5</v>
      </c>
      <c r="AU112" s="285">
        <v>-21.625</v>
      </c>
      <c r="AV112" s="285">
        <v>-38.380464480874302</v>
      </c>
      <c r="AW112" s="285">
        <v>-36.056693989071</v>
      </c>
      <c r="AX112" s="285">
        <v>-25.2916666666667</v>
      </c>
      <c r="AY112" s="285">
        <v>-38.625</v>
      </c>
      <c r="AZ112" s="285">
        <v>-28.0416666666667</v>
      </c>
      <c r="BA112" s="285">
        <v>-17.4583333333333</v>
      </c>
      <c r="BB112" s="286">
        <v>-18</v>
      </c>
      <c r="BC112" s="196"/>
      <c r="BD112" s="196"/>
      <c r="BE112" s="196"/>
      <c r="BF112" s="73"/>
      <c r="BG112" s="73"/>
      <c r="BH112" s="73"/>
      <c r="BI112" s="73"/>
      <c r="BJ112" s="73"/>
      <c r="BK112" s="73"/>
      <c r="BL112" s="73"/>
      <c r="BM112" s="73"/>
    </row>
    <row r="113" spans="1:65" ht="16.7" customHeight="1">
      <c r="A113" s="283">
        <v>23</v>
      </c>
      <c r="B113" s="284">
        <v>-29</v>
      </c>
      <c r="C113" s="285">
        <v>-29</v>
      </c>
      <c r="D113" s="285">
        <v>-28</v>
      </c>
      <c r="E113" s="285">
        <v>-27</v>
      </c>
      <c r="F113" s="285">
        <v>-30</v>
      </c>
      <c r="G113" s="285">
        <v>-43.3333333333333</v>
      </c>
      <c r="H113" s="285">
        <v>-45.2083333333333</v>
      </c>
      <c r="I113" s="285">
        <v>-43.3333333333333</v>
      </c>
      <c r="J113" s="285">
        <v>-56.875</v>
      </c>
      <c r="K113" s="285">
        <v>-52</v>
      </c>
      <c r="L113" s="285">
        <v>-31</v>
      </c>
      <c r="M113" s="286">
        <v>-30</v>
      </c>
      <c r="N113" s="278"/>
      <c r="O113" s="283">
        <v>23</v>
      </c>
      <c r="P113" s="284">
        <v>-53</v>
      </c>
      <c r="Q113" s="285">
        <v>-58</v>
      </c>
      <c r="R113" s="285">
        <v>-64</v>
      </c>
      <c r="S113" s="285">
        <v>-37</v>
      </c>
      <c r="T113" s="285">
        <v>-52.2083333333333</v>
      </c>
      <c r="U113" s="285">
        <v>-72.6666666666667</v>
      </c>
      <c r="V113" s="285">
        <v>-77.9583333333333</v>
      </c>
      <c r="W113" s="285">
        <v>-74.875</v>
      </c>
      <c r="X113" s="285">
        <v>-86.9583333333333</v>
      </c>
      <c r="Y113" s="285">
        <v>-82.9583333333333</v>
      </c>
      <c r="Z113" s="285">
        <v>-52.25</v>
      </c>
      <c r="AA113" s="286">
        <v>-49.5416666666667</v>
      </c>
      <c r="AB113" s="283">
        <v>23</v>
      </c>
      <c r="AC113" s="284">
        <v>-23</v>
      </c>
      <c r="AD113" s="285">
        <v>-24</v>
      </c>
      <c r="AE113" s="285">
        <v>-25.7083333333333</v>
      </c>
      <c r="AF113" s="285">
        <v>-19.2083333333333</v>
      </c>
      <c r="AG113" s="285">
        <v>-21.9166666666667</v>
      </c>
      <c r="AH113" s="285">
        <v>-36.2916666666667</v>
      </c>
      <c r="AI113" s="285">
        <v>-29.7916666666667</v>
      </c>
      <c r="AJ113" s="285">
        <v>-30.25</v>
      </c>
      <c r="AK113" s="285">
        <v>-36.5</v>
      </c>
      <c r="AL113" s="285">
        <v>-33.125</v>
      </c>
      <c r="AM113" s="285">
        <v>-22</v>
      </c>
      <c r="AN113" s="286">
        <v>-21.25</v>
      </c>
      <c r="AO113" s="278"/>
      <c r="AP113" s="283">
        <v>23</v>
      </c>
      <c r="AQ113" s="284">
        <v>-21</v>
      </c>
      <c r="AR113" s="285">
        <v>-21</v>
      </c>
      <c r="AS113" s="285">
        <v>-22</v>
      </c>
      <c r="AT113" s="285">
        <v>-22.5416666666667</v>
      </c>
      <c r="AU113" s="285">
        <v>-20.8333333333333</v>
      </c>
      <c r="AV113" s="285">
        <v>-39.5949453551913</v>
      </c>
      <c r="AW113" s="285">
        <v>-27.9248633879781</v>
      </c>
      <c r="AX113" s="285">
        <v>-26</v>
      </c>
      <c r="AY113" s="285">
        <v>-34.9166666666667</v>
      </c>
      <c r="AZ113" s="285">
        <v>-28.0833333333333</v>
      </c>
      <c r="BA113" s="285">
        <v>-17.5</v>
      </c>
      <c r="BB113" s="286">
        <v>-17.5416666666667</v>
      </c>
      <c r="BC113" s="196"/>
      <c r="BD113" s="196"/>
      <c r="BE113" s="196"/>
      <c r="BF113" s="73"/>
      <c r="BG113" s="73"/>
      <c r="BH113" s="73"/>
      <c r="BI113" s="73"/>
      <c r="BJ113" s="73"/>
      <c r="BK113" s="73"/>
      <c r="BL113" s="73"/>
      <c r="BM113" s="73"/>
    </row>
    <row r="114" spans="1:65" ht="16.7" customHeight="1">
      <c r="A114" s="283">
        <v>24</v>
      </c>
      <c r="B114" s="284">
        <v>-29.1666666666667</v>
      </c>
      <c r="C114" s="285">
        <v>-28.75</v>
      </c>
      <c r="D114" s="285">
        <v>-28</v>
      </c>
      <c r="E114" s="285">
        <v>-27.4583333333333</v>
      </c>
      <c r="F114" s="285">
        <v>-30.75</v>
      </c>
      <c r="G114" s="285">
        <v>-44.2083333333333</v>
      </c>
      <c r="H114" s="285">
        <v>-45.625</v>
      </c>
      <c r="I114" s="285">
        <v>-44.4583333333333</v>
      </c>
      <c r="J114" s="285">
        <v>-55.7916666666667</v>
      </c>
      <c r="K114" s="285">
        <v>-51.1666666666667</v>
      </c>
      <c r="L114" s="285">
        <v>-31</v>
      </c>
      <c r="M114" s="286">
        <v>-30</v>
      </c>
      <c r="N114" s="278"/>
      <c r="O114" s="283">
        <v>24</v>
      </c>
      <c r="P114" s="284">
        <v>-53.6666666666667</v>
      </c>
      <c r="Q114" s="285">
        <v>-58.0416666666667</v>
      </c>
      <c r="R114" s="285">
        <v>-64</v>
      </c>
      <c r="S114" s="285">
        <v>-37.5833333333333</v>
      </c>
      <c r="T114" s="285">
        <v>-54.875</v>
      </c>
      <c r="U114" s="285">
        <v>-73.5</v>
      </c>
      <c r="V114" s="285">
        <v>-77</v>
      </c>
      <c r="W114" s="285">
        <v>-75.875</v>
      </c>
      <c r="X114" s="285">
        <v>-86</v>
      </c>
      <c r="Y114" s="285">
        <v>-81.75</v>
      </c>
      <c r="Z114" s="285">
        <v>-52.5833333333333</v>
      </c>
      <c r="AA114" s="286">
        <v>-49.375</v>
      </c>
      <c r="AB114" s="283">
        <v>24</v>
      </c>
      <c r="AC114" s="284">
        <v>-23</v>
      </c>
      <c r="AD114" s="285">
        <v>-24</v>
      </c>
      <c r="AE114" s="285">
        <v>-26</v>
      </c>
      <c r="AF114" s="285">
        <v>-19.5416666666667</v>
      </c>
      <c r="AG114" s="285">
        <v>-23.0416666666667</v>
      </c>
      <c r="AH114" s="285">
        <v>-37</v>
      </c>
      <c r="AI114" s="285">
        <v>-32.2083333333333</v>
      </c>
      <c r="AJ114" s="285">
        <v>-31.4583333333333</v>
      </c>
      <c r="AK114" s="285">
        <v>-33.2083333333333</v>
      </c>
      <c r="AL114" s="285">
        <v>-29.6666666666667</v>
      </c>
      <c r="AM114" s="285">
        <v>-22.5416666666667</v>
      </c>
      <c r="AN114" s="286">
        <v>-21.0416666666667</v>
      </c>
      <c r="AO114" s="278"/>
      <c r="AP114" s="283">
        <v>24</v>
      </c>
      <c r="AQ114" s="284">
        <v>-21.0833333333333</v>
      </c>
      <c r="AR114" s="285">
        <v>-21.0833333333333</v>
      </c>
      <c r="AS114" s="285">
        <v>-22</v>
      </c>
      <c r="AT114" s="285">
        <v>-22.5</v>
      </c>
      <c r="AU114" s="285">
        <v>-21.9583333333333</v>
      </c>
      <c r="AV114" s="285">
        <v>-40.104508196721298</v>
      </c>
      <c r="AW114" s="285">
        <v>-30.243852459016399</v>
      </c>
      <c r="AX114" s="285">
        <v>-27.4583333333333</v>
      </c>
      <c r="AY114" s="285">
        <v>-30.1666666666667</v>
      </c>
      <c r="AZ114" s="285">
        <v>-26.2916666666667</v>
      </c>
      <c r="BA114" s="285">
        <v>-18</v>
      </c>
      <c r="BB114" s="286">
        <v>-17.1666666666667</v>
      </c>
      <c r="BC114" s="196"/>
      <c r="BD114" s="196"/>
      <c r="BE114" s="196"/>
      <c r="BF114" s="73"/>
      <c r="BG114" s="73"/>
      <c r="BH114" s="73"/>
      <c r="BI114" s="73"/>
      <c r="BJ114" s="73"/>
      <c r="BK114" s="73"/>
      <c r="BL114" s="73"/>
      <c r="BM114" s="73"/>
    </row>
    <row r="115" spans="1:65" ht="16.7" customHeight="1">
      <c r="A115" s="283">
        <v>25</v>
      </c>
      <c r="B115" s="284">
        <v>-29.75</v>
      </c>
      <c r="C115" s="285">
        <v>-28.7916666666667</v>
      </c>
      <c r="D115" s="285">
        <v>-28</v>
      </c>
      <c r="E115" s="285">
        <v>-26.75</v>
      </c>
      <c r="F115" s="285">
        <v>-31.0416666666667</v>
      </c>
      <c r="G115" s="285">
        <v>-44.7916666666667</v>
      </c>
      <c r="H115" s="285">
        <v>-46.5833333333333</v>
      </c>
      <c r="I115" s="285">
        <v>-45.4583333333333</v>
      </c>
      <c r="J115" s="285">
        <v>-54.9583333333333</v>
      </c>
      <c r="K115" s="285">
        <v>-51</v>
      </c>
      <c r="L115" s="285">
        <v>-31.6666666666667</v>
      </c>
      <c r="M115" s="286">
        <v>-30</v>
      </c>
      <c r="N115" s="278"/>
      <c r="O115" s="283">
        <v>25</v>
      </c>
      <c r="P115" s="284">
        <v>-54.0833333333333</v>
      </c>
      <c r="Q115" s="285">
        <v>-58.875</v>
      </c>
      <c r="R115" s="285">
        <v>-64</v>
      </c>
      <c r="S115" s="285">
        <v>-36.75</v>
      </c>
      <c r="T115" s="285">
        <v>-56.7083333333333</v>
      </c>
      <c r="U115" s="285">
        <v>-74</v>
      </c>
      <c r="V115" s="285">
        <v>-77</v>
      </c>
      <c r="W115" s="285">
        <v>-77</v>
      </c>
      <c r="X115" s="285">
        <v>-85</v>
      </c>
      <c r="Y115" s="285">
        <v>-81</v>
      </c>
      <c r="Z115" s="285">
        <v>-54.3333333333333</v>
      </c>
      <c r="AA115" s="286">
        <v>-49.4583333333333</v>
      </c>
      <c r="AB115" s="283">
        <v>25</v>
      </c>
      <c r="AC115" s="284">
        <v>-23.375</v>
      </c>
      <c r="AD115" s="285">
        <v>-24</v>
      </c>
      <c r="AE115" s="285">
        <v>-26</v>
      </c>
      <c r="AF115" s="285">
        <v>-18.7083333333333</v>
      </c>
      <c r="AG115" s="285">
        <v>-23.625</v>
      </c>
      <c r="AH115" s="285">
        <v>-35.1666666666667</v>
      </c>
      <c r="AI115" s="285">
        <v>-33.4166666666667</v>
      </c>
      <c r="AJ115" s="285">
        <v>-32.4583333333333</v>
      </c>
      <c r="AK115" s="285">
        <v>-32.1666666666667</v>
      </c>
      <c r="AL115" s="285">
        <v>-30.0833333333333</v>
      </c>
      <c r="AM115" s="285">
        <v>-23.3333333333333</v>
      </c>
      <c r="AN115" s="286">
        <v>-21.4583333333333</v>
      </c>
      <c r="AO115" s="278"/>
      <c r="AP115" s="283">
        <v>25</v>
      </c>
      <c r="AQ115" s="284">
        <v>-21</v>
      </c>
      <c r="AR115" s="285">
        <v>-21.2083333333333</v>
      </c>
      <c r="AS115" s="285">
        <v>-22</v>
      </c>
      <c r="AT115" s="285">
        <v>-21.8333333333333</v>
      </c>
      <c r="AU115" s="285">
        <v>-22.6666666666667</v>
      </c>
      <c r="AV115" s="285">
        <v>-38.392759562841498</v>
      </c>
      <c r="AW115" s="285">
        <v>-31.368852459016399</v>
      </c>
      <c r="AX115" s="285">
        <v>-28.6666666666667</v>
      </c>
      <c r="AY115" s="285">
        <v>-28.0416666666667</v>
      </c>
      <c r="AZ115" s="285">
        <v>-26</v>
      </c>
      <c r="BA115" s="285">
        <v>-18.7083333333333</v>
      </c>
      <c r="BB115" s="286">
        <v>-17.2083333333333</v>
      </c>
      <c r="BC115" s="196"/>
      <c r="BD115" s="196"/>
      <c r="BE115" s="196"/>
      <c r="BF115" s="73"/>
      <c r="BG115" s="73"/>
      <c r="BH115" s="73"/>
      <c r="BI115" s="73"/>
      <c r="BJ115" s="73"/>
      <c r="BK115" s="73"/>
      <c r="BL115" s="73"/>
      <c r="BM115" s="73"/>
    </row>
    <row r="116" spans="1:65" ht="16.7" customHeight="1">
      <c r="A116" s="283">
        <v>26</v>
      </c>
      <c r="B116" s="284">
        <v>-29.9166666666667</v>
      </c>
      <c r="C116" s="285">
        <v>-28.625</v>
      </c>
      <c r="D116" s="285">
        <v>-28.2083333333333</v>
      </c>
      <c r="E116" s="285">
        <v>-26.6666666666667</v>
      </c>
      <c r="F116" s="285">
        <v>-31.8333333333333</v>
      </c>
      <c r="G116" s="285">
        <v>-44.9166666666667</v>
      </c>
      <c r="H116" s="285">
        <v>-47.25</v>
      </c>
      <c r="I116" s="285">
        <v>-46.4583333333333</v>
      </c>
      <c r="J116" s="285">
        <v>-54.0416666666667</v>
      </c>
      <c r="K116" s="285">
        <v>-49.6666666666667</v>
      </c>
      <c r="L116" s="285">
        <v>-32</v>
      </c>
      <c r="M116" s="286">
        <v>-30</v>
      </c>
      <c r="N116" s="278"/>
      <c r="O116" s="283">
        <v>26</v>
      </c>
      <c r="P116" s="284">
        <v>-55</v>
      </c>
      <c r="Q116" s="285">
        <v>-59</v>
      </c>
      <c r="R116" s="285">
        <v>-64</v>
      </c>
      <c r="S116" s="285">
        <v>-37.4583333333333</v>
      </c>
      <c r="T116" s="285">
        <v>-57</v>
      </c>
      <c r="U116" s="285">
        <v>-74</v>
      </c>
      <c r="V116" s="285">
        <v>-77.5833333333333</v>
      </c>
      <c r="W116" s="285">
        <v>-78.0833333333333</v>
      </c>
      <c r="X116" s="285">
        <v>-85</v>
      </c>
      <c r="Y116" s="285">
        <v>-80.9583333333333</v>
      </c>
      <c r="Z116" s="285">
        <v>-55.6666666666667</v>
      </c>
      <c r="AA116" s="286">
        <v>-50.5</v>
      </c>
      <c r="AB116" s="283">
        <v>26</v>
      </c>
      <c r="AC116" s="284">
        <v>-23.7083333333333</v>
      </c>
      <c r="AD116" s="285">
        <v>-24</v>
      </c>
      <c r="AE116" s="285">
        <v>-26</v>
      </c>
      <c r="AF116" s="285">
        <v>-19.0416666666667</v>
      </c>
      <c r="AG116" s="285">
        <v>-23.3333333333333</v>
      </c>
      <c r="AH116" s="285">
        <v>-36.125</v>
      </c>
      <c r="AI116" s="285">
        <v>-34.375</v>
      </c>
      <c r="AJ116" s="285">
        <v>-33.5416666666667</v>
      </c>
      <c r="AK116" s="285">
        <v>-33.25</v>
      </c>
      <c r="AL116" s="285">
        <v>-29</v>
      </c>
      <c r="AM116" s="285">
        <v>-24</v>
      </c>
      <c r="AN116" s="286">
        <v>-22</v>
      </c>
      <c r="AO116" s="278"/>
      <c r="AP116" s="283">
        <v>26</v>
      </c>
      <c r="AQ116" s="284">
        <v>-21.625</v>
      </c>
      <c r="AR116" s="285">
        <v>-21</v>
      </c>
      <c r="AS116" s="285">
        <v>-21.875</v>
      </c>
      <c r="AT116" s="285">
        <v>-21.2916666666667</v>
      </c>
      <c r="AU116" s="285">
        <v>-22.375</v>
      </c>
      <c r="AV116" s="285">
        <v>-38.652322404371603</v>
      </c>
      <c r="AW116" s="285">
        <v>-32.5983606557377</v>
      </c>
      <c r="AX116" s="285">
        <v>-29.9166666666667</v>
      </c>
      <c r="AY116" s="285">
        <v>-28.9583333333333</v>
      </c>
      <c r="AZ116" s="285">
        <v>-25.5</v>
      </c>
      <c r="BA116" s="285">
        <v>-19.5833333333333</v>
      </c>
      <c r="BB116" s="286">
        <v>-18</v>
      </c>
      <c r="BC116" s="196"/>
      <c r="BD116" s="196"/>
      <c r="BE116" s="196"/>
      <c r="BF116" s="73"/>
      <c r="BG116" s="73"/>
      <c r="BH116" s="73"/>
      <c r="BI116" s="73"/>
      <c r="BJ116" s="73"/>
      <c r="BK116" s="73"/>
      <c r="BL116" s="73"/>
      <c r="BM116" s="73"/>
    </row>
    <row r="117" spans="1:65" ht="16.7" customHeight="1">
      <c r="A117" s="283">
        <v>27</v>
      </c>
      <c r="B117" s="284">
        <v>-29.7916666666667</v>
      </c>
      <c r="C117" s="285">
        <v>-29</v>
      </c>
      <c r="D117" s="285">
        <v>-29</v>
      </c>
      <c r="E117" s="285">
        <v>-27.2083333333333</v>
      </c>
      <c r="F117" s="285">
        <v>-32</v>
      </c>
      <c r="G117" s="285">
        <v>-45</v>
      </c>
      <c r="H117" s="285">
        <v>-47.875</v>
      </c>
      <c r="I117" s="285">
        <v>-47.25</v>
      </c>
      <c r="J117" s="285">
        <v>-54</v>
      </c>
      <c r="K117" s="285">
        <v>-45.2083333333333</v>
      </c>
      <c r="L117" s="285">
        <v>-31.9166666666667</v>
      </c>
      <c r="M117" s="286">
        <v>-30</v>
      </c>
      <c r="N117" s="278"/>
      <c r="O117" s="283">
        <v>27</v>
      </c>
      <c r="P117" s="284">
        <v>-55</v>
      </c>
      <c r="Q117" s="285">
        <v>-59.5</v>
      </c>
      <c r="R117" s="285">
        <v>-63.75</v>
      </c>
      <c r="S117" s="285">
        <v>-38.4166666666667</v>
      </c>
      <c r="T117" s="285">
        <v>-57.9583333333333</v>
      </c>
      <c r="U117" s="285">
        <v>-74.7083333333333</v>
      </c>
      <c r="V117" s="285">
        <v>-78</v>
      </c>
      <c r="W117" s="285">
        <v>-79</v>
      </c>
      <c r="X117" s="285">
        <v>-85</v>
      </c>
      <c r="Y117" s="285">
        <v>-79.4166666666667</v>
      </c>
      <c r="Z117" s="285">
        <v>-55.7083333333333</v>
      </c>
      <c r="AA117" s="286">
        <v>-48.5</v>
      </c>
      <c r="AB117" s="283">
        <v>27</v>
      </c>
      <c r="AC117" s="284">
        <v>-23.0416666666667</v>
      </c>
      <c r="AD117" s="285">
        <v>-24</v>
      </c>
      <c r="AE117" s="285">
        <v>-26</v>
      </c>
      <c r="AF117" s="285">
        <v>-19.4583333333333</v>
      </c>
      <c r="AG117" s="285">
        <v>-24.25</v>
      </c>
      <c r="AH117" s="285">
        <v>-36.375</v>
      </c>
      <c r="AI117" s="285">
        <v>-34.8333333333333</v>
      </c>
      <c r="AJ117" s="285">
        <v>-34.4583333333333</v>
      </c>
      <c r="AK117" s="285">
        <v>-33.9583333333333</v>
      </c>
      <c r="AL117" s="285">
        <v>-26.7916666666667</v>
      </c>
      <c r="AM117" s="285">
        <v>-23.4166666666667</v>
      </c>
      <c r="AN117" s="286">
        <v>-20.9166666666667</v>
      </c>
      <c r="AO117" s="278"/>
      <c r="AP117" s="283">
        <v>27</v>
      </c>
      <c r="AQ117" s="284">
        <v>-21</v>
      </c>
      <c r="AR117" s="285">
        <v>-21</v>
      </c>
      <c r="AS117" s="285">
        <v>-22.125</v>
      </c>
      <c r="AT117" s="285">
        <v>-21.3333333333333</v>
      </c>
      <c r="AU117" s="285">
        <v>-23.2083333333333</v>
      </c>
      <c r="AV117" s="285">
        <v>-39.240437158469902</v>
      </c>
      <c r="AW117" s="285">
        <v>-32.570355191256802</v>
      </c>
      <c r="AX117" s="285">
        <v>-30.9583333333333</v>
      </c>
      <c r="AY117" s="285">
        <v>-29.875</v>
      </c>
      <c r="AZ117" s="285">
        <v>-23.1666666666667</v>
      </c>
      <c r="BA117" s="285">
        <v>-19.8333333333333</v>
      </c>
      <c r="BB117" s="286">
        <v>-17.4166666666667</v>
      </c>
      <c r="BC117" s="196"/>
      <c r="BD117" s="196"/>
      <c r="BE117" s="196"/>
      <c r="BF117" s="73"/>
      <c r="BG117" s="73"/>
      <c r="BH117" s="73"/>
      <c r="BI117" s="73"/>
      <c r="BJ117" s="73"/>
      <c r="BK117" s="73"/>
      <c r="BL117" s="73"/>
      <c r="BM117" s="73"/>
    </row>
    <row r="118" spans="1:65" ht="16.7" customHeight="1">
      <c r="A118" s="283">
        <v>28</v>
      </c>
      <c r="B118" s="284">
        <v>-29.75</v>
      </c>
      <c r="C118" s="285">
        <v>-28</v>
      </c>
      <c r="D118" s="285">
        <v>-29.375</v>
      </c>
      <c r="E118" s="285">
        <v>-28.0833333333333</v>
      </c>
      <c r="F118" s="285">
        <v>-32.75</v>
      </c>
      <c r="G118" s="285">
        <v>-45.625</v>
      </c>
      <c r="H118" s="285">
        <v>-48.625</v>
      </c>
      <c r="I118" s="285">
        <v>-48</v>
      </c>
      <c r="J118" s="285">
        <v>-54</v>
      </c>
      <c r="K118" s="285">
        <v>-43.4166666666667</v>
      </c>
      <c r="L118" s="285">
        <v>-31</v>
      </c>
      <c r="M118" s="286">
        <v>-30</v>
      </c>
      <c r="N118" s="278"/>
      <c r="O118" s="283">
        <v>28</v>
      </c>
      <c r="P118" s="284">
        <v>-55.125</v>
      </c>
      <c r="Q118" s="285">
        <v>-59.0833333333333</v>
      </c>
      <c r="R118" s="285">
        <v>-63.7083333333333</v>
      </c>
      <c r="S118" s="285">
        <v>-39.5416666666667</v>
      </c>
      <c r="T118" s="285">
        <v>-59.9166666666667</v>
      </c>
      <c r="U118" s="285">
        <v>-74.7916666666667</v>
      </c>
      <c r="V118" s="285">
        <v>-78.4166666666667</v>
      </c>
      <c r="W118" s="285">
        <v>-79.7083333333333</v>
      </c>
      <c r="X118" s="285">
        <v>-84.75</v>
      </c>
      <c r="Y118" s="285">
        <v>-77.5833333333333</v>
      </c>
      <c r="Z118" s="285">
        <v>-51.0833333333333</v>
      </c>
      <c r="AA118" s="286">
        <v>-49.5833333333333</v>
      </c>
      <c r="AB118" s="283">
        <v>28</v>
      </c>
      <c r="AC118" s="284">
        <v>-23.3333333333333</v>
      </c>
      <c r="AD118" s="285">
        <v>-23.7916666666667</v>
      </c>
      <c r="AE118" s="285">
        <v>-26</v>
      </c>
      <c r="AF118" s="285">
        <v>-20.4583333333333</v>
      </c>
      <c r="AG118" s="285">
        <v>-25.5</v>
      </c>
      <c r="AH118" s="285">
        <v>-36.875</v>
      </c>
      <c r="AI118" s="285">
        <v>-37</v>
      </c>
      <c r="AJ118" s="285">
        <v>-35.25</v>
      </c>
      <c r="AK118" s="285">
        <v>-34.875</v>
      </c>
      <c r="AL118" s="285">
        <v>-25.875</v>
      </c>
      <c r="AM118" s="285">
        <v>-22.125</v>
      </c>
      <c r="AN118" s="286">
        <v>-21.8333333333333</v>
      </c>
      <c r="AO118" s="278"/>
      <c r="AP118" s="283">
        <v>28</v>
      </c>
      <c r="AQ118" s="284">
        <v>-21</v>
      </c>
      <c r="AR118" s="285">
        <v>-20.75</v>
      </c>
      <c r="AS118" s="285">
        <v>-22.4583333333333</v>
      </c>
      <c r="AT118" s="285">
        <v>-22</v>
      </c>
      <c r="AU118" s="285">
        <v>-24.8333333333333</v>
      </c>
      <c r="AV118" s="285">
        <v>-38.7800546448088</v>
      </c>
      <c r="AW118" s="285">
        <v>-35.2117486338798</v>
      </c>
      <c r="AX118" s="285">
        <v>-32.25</v>
      </c>
      <c r="AY118" s="285">
        <v>-30.625</v>
      </c>
      <c r="AZ118" s="285">
        <v>-22.4583333333333</v>
      </c>
      <c r="BA118" s="285">
        <v>-18</v>
      </c>
      <c r="BB118" s="286">
        <v>-17.875</v>
      </c>
      <c r="BC118" s="196"/>
      <c r="BD118" s="196"/>
      <c r="BE118" s="196"/>
      <c r="BF118" s="73"/>
      <c r="BG118" s="73"/>
      <c r="BH118" s="73"/>
      <c r="BI118" s="73"/>
      <c r="BJ118" s="73"/>
      <c r="BK118" s="73"/>
      <c r="BL118" s="73"/>
      <c r="BM118" s="73"/>
    </row>
    <row r="119" spans="1:65" ht="16.7" customHeight="1">
      <c r="A119" s="283">
        <v>29</v>
      </c>
      <c r="B119" s="284">
        <v>-30</v>
      </c>
      <c r="C119" s="285"/>
      <c r="D119" s="285">
        <v>-30</v>
      </c>
      <c r="E119" s="285">
        <v>-28.875</v>
      </c>
      <c r="F119" s="285">
        <v>-33.5</v>
      </c>
      <c r="G119" s="285">
        <v>-45.9583333333333</v>
      </c>
      <c r="H119" s="285">
        <v>-50.2083333333333</v>
      </c>
      <c r="I119" s="285">
        <v>-48.7916666666667</v>
      </c>
      <c r="J119" s="285">
        <v>-54</v>
      </c>
      <c r="K119" s="285">
        <v>-37.7916666666667</v>
      </c>
      <c r="L119" s="285">
        <v>-31.2916666666667</v>
      </c>
      <c r="M119" s="286">
        <v>-30</v>
      </c>
      <c r="N119" s="278"/>
      <c r="O119" s="283">
        <v>29</v>
      </c>
      <c r="P119" s="284">
        <v>-56</v>
      </c>
      <c r="Q119" s="285"/>
      <c r="R119" s="285">
        <v>-63.6666666666667</v>
      </c>
      <c r="S119" s="285">
        <v>-40.6666666666667</v>
      </c>
      <c r="T119" s="285">
        <v>-61.2083333333333</v>
      </c>
      <c r="U119" s="285">
        <v>-75</v>
      </c>
      <c r="V119" s="285">
        <v>-79.5</v>
      </c>
      <c r="W119" s="285">
        <v>-80.5416666666667</v>
      </c>
      <c r="X119" s="285">
        <v>-85</v>
      </c>
      <c r="Y119" s="285">
        <v>-70.875</v>
      </c>
      <c r="Z119" s="285">
        <v>-52.125</v>
      </c>
      <c r="AA119" s="286">
        <v>-49.3333333333333</v>
      </c>
      <c r="AB119" s="283">
        <v>29</v>
      </c>
      <c r="AC119" s="284">
        <v>-24</v>
      </c>
      <c r="AD119" s="285"/>
      <c r="AE119" s="285">
        <v>-26</v>
      </c>
      <c r="AF119" s="285">
        <v>-20.9166666666667</v>
      </c>
      <c r="AG119" s="285">
        <v>-26</v>
      </c>
      <c r="AH119" s="285">
        <v>-37.8333333333333</v>
      </c>
      <c r="AI119" s="285">
        <v>-39.125</v>
      </c>
      <c r="AJ119" s="285">
        <v>-35.625</v>
      </c>
      <c r="AK119" s="285">
        <v>-34.7916666666667</v>
      </c>
      <c r="AL119" s="285">
        <v>-22.9583333333333</v>
      </c>
      <c r="AM119" s="285">
        <v>-23</v>
      </c>
      <c r="AN119" s="286">
        <v>-21.25</v>
      </c>
      <c r="AO119" s="278"/>
      <c r="AP119" s="283">
        <v>29</v>
      </c>
      <c r="AQ119" s="284">
        <v>-21.625</v>
      </c>
      <c r="AR119" s="285"/>
      <c r="AS119" s="285">
        <v>-22.0416666666667</v>
      </c>
      <c r="AT119" s="285">
        <v>-22.5416666666667</v>
      </c>
      <c r="AU119" s="285">
        <v>-25.625</v>
      </c>
      <c r="AV119" s="285">
        <v>-40.241120218579198</v>
      </c>
      <c r="AW119" s="285">
        <v>-37.877732240437197</v>
      </c>
      <c r="AX119" s="285">
        <v>-33</v>
      </c>
      <c r="AY119" s="285">
        <v>-30.9583333333333</v>
      </c>
      <c r="AZ119" s="285">
        <v>-20.125</v>
      </c>
      <c r="BA119" s="285">
        <v>-18</v>
      </c>
      <c r="BB119" s="286">
        <v>-18</v>
      </c>
      <c r="BC119" s="196"/>
      <c r="BD119" s="196"/>
      <c r="BE119" s="196"/>
      <c r="BF119" s="73"/>
      <c r="BG119" s="73"/>
      <c r="BH119" s="73"/>
      <c r="BI119" s="73"/>
      <c r="BJ119" s="73"/>
      <c r="BK119" s="73"/>
      <c r="BL119" s="73"/>
      <c r="BM119" s="73"/>
    </row>
    <row r="120" spans="1:65" ht="16.7" customHeight="1">
      <c r="A120" s="283">
        <v>30</v>
      </c>
      <c r="B120" s="284">
        <v>-29.5</v>
      </c>
      <c r="C120" s="285"/>
      <c r="D120" s="285">
        <v>-30.7083333333333</v>
      </c>
      <c r="E120" s="285">
        <v>-28.2083333333333</v>
      </c>
      <c r="F120" s="285">
        <v>-33.2083333333333</v>
      </c>
      <c r="G120" s="285">
        <v>-40.25</v>
      </c>
      <c r="H120" s="285">
        <v>-51.5</v>
      </c>
      <c r="I120" s="285">
        <v>-49.5416666666667</v>
      </c>
      <c r="J120" s="285">
        <v>-54</v>
      </c>
      <c r="K120" s="285">
        <v>-35.9583333333333</v>
      </c>
      <c r="L120" s="285">
        <v>-32</v>
      </c>
      <c r="M120" s="286">
        <v>-30</v>
      </c>
      <c r="N120" s="278"/>
      <c r="O120" s="283">
        <v>30</v>
      </c>
      <c r="P120" s="284">
        <v>-56</v>
      </c>
      <c r="Q120" s="285"/>
      <c r="R120" s="285">
        <v>-63</v>
      </c>
      <c r="S120" s="285">
        <v>-40.8333333333333</v>
      </c>
      <c r="T120" s="285">
        <v>-60</v>
      </c>
      <c r="U120" s="285">
        <v>-71.4166666666667</v>
      </c>
      <c r="V120" s="285">
        <v>-80.5833333333333</v>
      </c>
      <c r="W120" s="285">
        <v>-81</v>
      </c>
      <c r="X120" s="285">
        <v>-85</v>
      </c>
      <c r="Y120" s="285">
        <v>-63</v>
      </c>
      <c r="Z120" s="285">
        <v>-54.0416666666667</v>
      </c>
      <c r="AA120" s="286">
        <v>-47.7916666666667</v>
      </c>
      <c r="AB120" s="283">
        <v>30</v>
      </c>
      <c r="AC120" s="284">
        <v>-23.5</v>
      </c>
      <c r="AD120" s="285"/>
      <c r="AE120" s="285">
        <v>-25.125</v>
      </c>
      <c r="AF120" s="285">
        <v>-20.25</v>
      </c>
      <c r="AG120" s="285">
        <v>-24.5</v>
      </c>
      <c r="AH120" s="285">
        <v>-29.7083333333333</v>
      </c>
      <c r="AI120" s="285">
        <v>-40.5416666666667</v>
      </c>
      <c r="AJ120" s="285">
        <v>-36</v>
      </c>
      <c r="AK120" s="285">
        <v>-35</v>
      </c>
      <c r="AL120" s="285">
        <v>-23.0416666666667</v>
      </c>
      <c r="AM120" s="285">
        <v>-23.625</v>
      </c>
      <c r="AN120" s="286">
        <v>-21.125</v>
      </c>
      <c r="AO120" s="278"/>
      <c r="AP120" s="283">
        <v>30</v>
      </c>
      <c r="AQ120" s="284">
        <v>-20.9583333333333</v>
      </c>
      <c r="AR120" s="285"/>
      <c r="AS120" s="285">
        <v>-21.1666666666667</v>
      </c>
      <c r="AT120" s="285">
        <v>-21.7916666666667</v>
      </c>
      <c r="AU120" s="285">
        <v>-24.2083333333333</v>
      </c>
      <c r="AV120" s="285">
        <v>-31.513661202185801</v>
      </c>
      <c r="AW120" s="285">
        <v>-39.671448087431699</v>
      </c>
      <c r="AX120" s="285">
        <v>-33.3333333333333</v>
      </c>
      <c r="AY120" s="285">
        <v>-31</v>
      </c>
      <c r="AZ120" s="285">
        <v>-19</v>
      </c>
      <c r="BA120" s="285">
        <v>-18.7083333333333</v>
      </c>
      <c r="BB120" s="286">
        <v>-17.0833333333333</v>
      </c>
      <c r="BC120" s="196"/>
      <c r="BD120" s="196"/>
      <c r="BE120" s="196"/>
      <c r="BF120" s="73"/>
      <c r="BG120" s="73"/>
      <c r="BH120" s="73"/>
      <c r="BI120" s="73"/>
      <c r="BJ120" s="73"/>
      <c r="BK120" s="73"/>
      <c r="BL120" s="73"/>
      <c r="BM120" s="73"/>
    </row>
    <row r="121" spans="1:65" ht="16.7" customHeight="1">
      <c r="A121" s="287">
        <v>31</v>
      </c>
      <c r="B121" s="288">
        <v>-29</v>
      </c>
      <c r="C121" s="289"/>
      <c r="D121" s="289">
        <v>-31.0416666666667</v>
      </c>
      <c r="E121" s="289"/>
      <c r="F121" s="289">
        <v>-33.4583333333333</v>
      </c>
      <c r="G121" s="289"/>
      <c r="H121" s="289">
        <v>-52.625</v>
      </c>
      <c r="I121" s="289">
        <v>-50</v>
      </c>
      <c r="J121" s="289"/>
      <c r="K121" s="289">
        <v>-35.0416666666667</v>
      </c>
      <c r="L121" s="289"/>
      <c r="M121" s="290">
        <v>-30</v>
      </c>
      <c r="N121" s="278"/>
      <c r="O121" s="287">
        <v>31</v>
      </c>
      <c r="P121" s="288">
        <v>-54.875</v>
      </c>
      <c r="Q121" s="289"/>
      <c r="R121" s="289">
        <v>-62.8333333333333</v>
      </c>
      <c r="S121" s="289"/>
      <c r="T121" s="289">
        <v>-60.8333333333333</v>
      </c>
      <c r="U121" s="289"/>
      <c r="V121" s="289">
        <v>-81.4583333333333</v>
      </c>
      <c r="W121" s="289">
        <v>-81.5833333333333</v>
      </c>
      <c r="X121" s="289"/>
      <c r="Y121" s="289">
        <v>-64</v>
      </c>
      <c r="Z121" s="289"/>
      <c r="AA121" s="290">
        <v>-48.875</v>
      </c>
      <c r="AB121" s="287">
        <v>31</v>
      </c>
      <c r="AC121" s="288">
        <v>-22.7916666666667</v>
      </c>
      <c r="AD121" s="289"/>
      <c r="AE121" s="289">
        <v>-26</v>
      </c>
      <c r="AF121" s="289"/>
      <c r="AG121" s="289">
        <v>-26</v>
      </c>
      <c r="AH121" s="289"/>
      <c r="AI121" s="289">
        <v>-41.4166666666667</v>
      </c>
      <c r="AJ121" s="289">
        <v>-35.25</v>
      </c>
      <c r="AK121" s="289"/>
      <c r="AL121" s="289">
        <v>-23.625</v>
      </c>
      <c r="AM121" s="289"/>
      <c r="AN121" s="290">
        <v>-22</v>
      </c>
      <c r="AO121" s="278"/>
      <c r="AP121" s="287">
        <v>31</v>
      </c>
      <c r="AQ121" s="288">
        <v>-20.5833333333333</v>
      </c>
      <c r="AR121" s="289"/>
      <c r="AS121" s="289">
        <v>-21.8333333333333</v>
      </c>
      <c r="AT121" s="289"/>
      <c r="AU121" s="289">
        <v>-25.5</v>
      </c>
      <c r="AV121" s="289"/>
      <c r="AW121" s="289">
        <v>-40.913934426229503</v>
      </c>
      <c r="AX121" s="289">
        <v>-33.2916666666667</v>
      </c>
      <c r="AY121" s="289"/>
      <c r="AZ121" s="289">
        <v>-19.4166666666667</v>
      </c>
      <c r="BA121" s="289"/>
      <c r="BB121" s="286">
        <v>-17.75</v>
      </c>
      <c r="BC121" s="196"/>
      <c r="BD121" s="196"/>
      <c r="BE121" s="196"/>
      <c r="BF121" s="73"/>
      <c r="BG121" s="73"/>
      <c r="BH121" s="73"/>
      <c r="BI121" s="73"/>
      <c r="BJ121" s="73"/>
      <c r="BK121" s="73"/>
      <c r="BL121" s="73"/>
      <c r="BM121" s="73"/>
    </row>
    <row r="122" spans="1:65" ht="16.7" customHeight="1">
      <c r="A122" s="279" t="s">
        <v>418</v>
      </c>
      <c r="B122" s="280">
        <f t="shared" ref="B122:M122" si="8">AVERAGE(B91:B121)</f>
        <v>-27.377688172043019</v>
      </c>
      <c r="C122" s="281">
        <f t="shared" si="8"/>
        <v>-29.5</v>
      </c>
      <c r="D122" s="281">
        <f t="shared" si="8"/>
        <v>-28.494623655913976</v>
      </c>
      <c r="E122" s="281">
        <f t="shared" si="8"/>
        <v>-28.499999999999989</v>
      </c>
      <c r="F122" s="281">
        <f t="shared" si="8"/>
        <v>-31.436827956989251</v>
      </c>
      <c r="G122" s="281">
        <f t="shared" si="8"/>
        <v>-40.05694444444444</v>
      </c>
      <c r="H122" s="281">
        <f t="shared" si="8"/>
        <v>-49.374999999999993</v>
      </c>
      <c r="I122" s="281">
        <f t="shared" si="8"/>
        <v>-48.776881720430111</v>
      </c>
      <c r="J122" s="281">
        <f t="shared" si="8"/>
        <v>-54.045833333333341</v>
      </c>
      <c r="K122" s="281">
        <f t="shared" si="8"/>
        <v>-51.818548387096783</v>
      </c>
      <c r="L122" s="281">
        <f t="shared" si="8"/>
        <v>-31.795833333333348</v>
      </c>
      <c r="M122" s="282">
        <f t="shared" si="8"/>
        <v>-30.50940860215054</v>
      </c>
      <c r="N122" s="291"/>
      <c r="O122" s="279" t="s">
        <v>418</v>
      </c>
      <c r="P122" s="280">
        <f t="shared" ref="P122:AA122" si="9">AVERAGE(P91:P121)</f>
        <v>-48.020161290322591</v>
      </c>
      <c r="Q122" s="281">
        <f t="shared" si="9"/>
        <v>-56.285714285714285</v>
      </c>
      <c r="R122" s="281">
        <f t="shared" si="9"/>
        <v>-62.060483870967744</v>
      </c>
      <c r="S122" s="281">
        <f t="shared" si="9"/>
        <v>-48.140277777777776</v>
      </c>
      <c r="T122" s="281">
        <f t="shared" si="9"/>
        <v>-52.841397849462354</v>
      </c>
      <c r="U122" s="281">
        <f t="shared" si="9"/>
        <v>-69.050000000000011</v>
      </c>
      <c r="V122" s="281">
        <f t="shared" si="9"/>
        <v>-78.298387096774206</v>
      </c>
      <c r="W122" s="281">
        <f t="shared" si="9"/>
        <v>-79.244623655913983</v>
      </c>
      <c r="X122" s="281">
        <f t="shared" si="9"/>
        <v>-85.256944444444429</v>
      </c>
      <c r="Y122" s="281">
        <f t="shared" si="9"/>
        <v>-82.68413978494624</v>
      </c>
      <c r="Z122" s="281">
        <f t="shared" si="9"/>
        <v>-53.809722222222227</v>
      </c>
      <c r="AA122" s="282">
        <f t="shared" si="9"/>
        <v>-50.94086021505376</v>
      </c>
      <c r="AB122" s="279" t="s">
        <v>418</v>
      </c>
      <c r="AC122" s="280">
        <f t="shared" ref="AC122:AN122" si="10">AVERAGE(AC91:AC121)</f>
        <v>-21.716397849462364</v>
      </c>
      <c r="AD122" s="281">
        <f t="shared" si="10"/>
        <v>-23.852678571428573</v>
      </c>
      <c r="AE122" s="281">
        <f t="shared" si="10"/>
        <v>-24.912634408602145</v>
      </c>
      <c r="AF122" s="281">
        <f t="shared" si="10"/>
        <v>-20.859722222222217</v>
      </c>
      <c r="AG122" s="281">
        <f t="shared" si="10"/>
        <v>-23.759408602150543</v>
      </c>
      <c r="AH122" s="281">
        <f t="shared" si="10"/>
        <v>-32.169444444444444</v>
      </c>
      <c r="AI122" s="281">
        <f t="shared" si="10"/>
        <v>-39.381720430107535</v>
      </c>
      <c r="AJ122" s="281">
        <f t="shared" si="10"/>
        <v>-35.279569892473113</v>
      </c>
      <c r="AK122" s="281">
        <f t="shared" si="10"/>
        <v>-37.358333333333327</v>
      </c>
      <c r="AL122" s="281">
        <f t="shared" si="10"/>
        <v>-33.282258064516128</v>
      </c>
      <c r="AM122" s="281">
        <f t="shared" si="10"/>
        <v>-22.536111111111108</v>
      </c>
      <c r="AN122" s="282">
        <f t="shared" si="10"/>
        <v>-22.126344086021501</v>
      </c>
      <c r="AO122" s="291"/>
      <c r="AP122" s="279" t="s">
        <v>418</v>
      </c>
      <c r="AQ122" s="280">
        <f t="shared" ref="AQ122:BB122" si="11">AVERAGE(AQ91:AQ121)</f>
        <v>-19.341397849462364</v>
      </c>
      <c r="AR122" s="281">
        <f t="shared" si="11"/>
        <v>-21.127976190476183</v>
      </c>
      <c r="AS122" s="281">
        <f t="shared" si="11"/>
        <v>-21.25940860215054</v>
      </c>
      <c r="AT122" s="281">
        <f t="shared" si="11"/>
        <v>-21.538888888888895</v>
      </c>
      <c r="AU122" s="281">
        <f t="shared" si="11"/>
        <v>-24.248655913978485</v>
      </c>
      <c r="AV122" s="281">
        <f t="shared" si="11"/>
        <v>-33.824453551912576</v>
      </c>
      <c r="AW122" s="281">
        <f t="shared" si="11"/>
        <v>-38.469350431870254</v>
      </c>
      <c r="AX122" s="281">
        <f t="shared" si="11"/>
        <v>-32.38383571302662</v>
      </c>
      <c r="AY122" s="281">
        <f t="shared" si="11"/>
        <v>-34.286111111111119</v>
      </c>
      <c r="AZ122" s="281">
        <f t="shared" si="11"/>
        <v>-28.952956989247312</v>
      </c>
      <c r="BA122" s="281">
        <f t="shared" si="11"/>
        <v>-18.301388888888884</v>
      </c>
      <c r="BB122" s="282">
        <f t="shared" si="11"/>
        <v>-18.159946236559136</v>
      </c>
      <c r="BC122" s="196"/>
      <c r="BD122" s="196"/>
      <c r="BE122" s="196"/>
      <c r="BF122" s="73"/>
      <c r="BG122" s="73"/>
      <c r="BH122" s="73"/>
      <c r="BI122" s="73"/>
      <c r="BJ122" s="73"/>
      <c r="BK122" s="73"/>
      <c r="BL122" s="73"/>
      <c r="BM122" s="73"/>
    </row>
    <row r="123" spans="1:65" ht="16.7" customHeight="1">
      <c r="A123" s="283" t="s">
        <v>419</v>
      </c>
      <c r="B123" s="294">
        <v>-23</v>
      </c>
      <c r="C123" s="295">
        <v>-28</v>
      </c>
      <c r="D123" s="295">
        <v>-27</v>
      </c>
      <c r="E123" s="295">
        <v>-11</v>
      </c>
      <c r="F123" s="295">
        <v>-28</v>
      </c>
      <c r="G123" s="295">
        <v>-34</v>
      </c>
      <c r="H123" s="295">
        <v>-40</v>
      </c>
      <c r="I123" s="295">
        <v>-39</v>
      </c>
      <c r="J123" s="295">
        <v>-49</v>
      </c>
      <c r="K123" s="295">
        <v>-35</v>
      </c>
      <c r="L123" s="295">
        <v>-28</v>
      </c>
      <c r="M123" s="296">
        <v>-28</v>
      </c>
      <c r="N123" s="293"/>
      <c r="O123" s="283" t="s">
        <v>419</v>
      </c>
      <c r="P123" s="294">
        <v>-38</v>
      </c>
      <c r="Q123" s="295">
        <v>-53</v>
      </c>
      <c r="R123" s="295">
        <v>-58</v>
      </c>
      <c r="S123" s="295">
        <v>-32</v>
      </c>
      <c r="T123" s="295">
        <v>-41</v>
      </c>
      <c r="U123" s="295">
        <v>-62</v>
      </c>
      <c r="V123" s="295">
        <v>-70</v>
      </c>
      <c r="W123" s="295">
        <v>-69</v>
      </c>
      <c r="X123" s="295">
        <v>-81</v>
      </c>
      <c r="Y123" s="295">
        <v>-63</v>
      </c>
      <c r="Z123" s="295">
        <v>-41</v>
      </c>
      <c r="AA123" s="296">
        <v>-47</v>
      </c>
      <c r="AB123" s="283" t="s">
        <v>419</v>
      </c>
      <c r="AC123" s="294">
        <v>-17</v>
      </c>
      <c r="AD123" s="295">
        <v>-22</v>
      </c>
      <c r="AE123" s="295">
        <v>-23</v>
      </c>
      <c r="AF123" s="295">
        <v>-10</v>
      </c>
      <c r="AG123" s="295">
        <v>-20</v>
      </c>
      <c r="AH123" s="295">
        <v>-26</v>
      </c>
      <c r="AI123" s="295">
        <v>-28</v>
      </c>
      <c r="AJ123" s="295">
        <v>-25</v>
      </c>
      <c r="AK123" s="295">
        <v>-30</v>
      </c>
      <c r="AL123" s="295">
        <v>-21</v>
      </c>
      <c r="AM123" s="295">
        <v>-18</v>
      </c>
      <c r="AN123" s="296">
        <v>-20</v>
      </c>
      <c r="AO123" s="293"/>
      <c r="AP123" s="283" t="s">
        <v>419</v>
      </c>
      <c r="AQ123" s="294">
        <v>-15</v>
      </c>
      <c r="AR123" s="295">
        <v>-20</v>
      </c>
      <c r="AS123" s="295">
        <v>-19</v>
      </c>
      <c r="AT123" s="295">
        <v>-17</v>
      </c>
      <c r="AU123" s="295">
        <v>-20</v>
      </c>
      <c r="AV123" s="295">
        <v>-26</v>
      </c>
      <c r="AW123" s="295">
        <v>-27</v>
      </c>
      <c r="AX123" s="295">
        <v>-22</v>
      </c>
      <c r="AY123" s="295">
        <v>-27</v>
      </c>
      <c r="AZ123" s="295">
        <v>-19</v>
      </c>
      <c r="BA123" s="295">
        <v>-14</v>
      </c>
      <c r="BB123" s="296">
        <v>-16</v>
      </c>
      <c r="BC123" s="196"/>
      <c r="BD123" s="196"/>
      <c r="BE123" s="196"/>
      <c r="BF123" s="73"/>
      <c r="BG123" s="73"/>
      <c r="BH123" s="73"/>
      <c r="BI123" s="73"/>
      <c r="BJ123" s="73"/>
      <c r="BK123" s="73"/>
      <c r="BL123" s="73"/>
      <c r="BM123" s="73"/>
    </row>
    <row r="124" spans="1:65" ht="16.7" customHeight="1">
      <c r="A124" s="287" t="s">
        <v>420</v>
      </c>
      <c r="B124" s="297">
        <v>-30</v>
      </c>
      <c r="C124" s="298">
        <v>-31</v>
      </c>
      <c r="D124" s="298">
        <v>-32</v>
      </c>
      <c r="E124" s="298">
        <v>-46</v>
      </c>
      <c r="F124" s="298">
        <v>-34</v>
      </c>
      <c r="G124" s="298">
        <v>-46</v>
      </c>
      <c r="H124" s="298">
        <v>-59</v>
      </c>
      <c r="I124" s="298">
        <v>-62</v>
      </c>
      <c r="J124" s="298">
        <v>-59</v>
      </c>
      <c r="K124" s="298">
        <v>-57</v>
      </c>
      <c r="L124" s="298">
        <v>-35</v>
      </c>
      <c r="M124" s="299">
        <v>-33</v>
      </c>
      <c r="N124" s="293"/>
      <c r="O124" s="287" t="s">
        <v>420</v>
      </c>
      <c r="P124" s="297">
        <v>-56</v>
      </c>
      <c r="Q124" s="298">
        <v>-60</v>
      </c>
      <c r="R124" s="298">
        <v>-64</v>
      </c>
      <c r="S124" s="298">
        <v>-66</v>
      </c>
      <c r="T124" s="298">
        <v>-62</v>
      </c>
      <c r="U124" s="298">
        <v>-75</v>
      </c>
      <c r="V124" s="298">
        <v>-85</v>
      </c>
      <c r="W124" s="298">
        <v>-89</v>
      </c>
      <c r="X124" s="298">
        <v>-88</v>
      </c>
      <c r="Y124" s="298">
        <v>-87</v>
      </c>
      <c r="Z124" s="298">
        <v>-67</v>
      </c>
      <c r="AA124" s="299">
        <v>-56</v>
      </c>
      <c r="AB124" s="287" t="s">
        <v>420</v>
      </c>
      <c r="AC124" s="297">
        <v>-24</v>
      </c>
      <c r="AD124" s="298">
        <v>-24</v>
      </c>
      <c r="AE124" s="298">
        <v>-26</v>
      </c>
      <c r="AF124" s="298">
        <v>-28</v>
      </c>
      <c r="AG124" s="298">
        <v>-28</v>
      </c>
      <c r="AH124" s="298">
        <v>-38</v>
      </c>
      <c r="AI124" s="298">
        <v>-51</v>
      </c>
      <c r="AJ124" s="298">
        <v>-49</v>
      </c>
      <c r="AK124" s="298">
        <v>-43</v>
      </c>
      <c r="AL124" s="298">
        <v>-39</v>
      </c>
      <c r="AM124" s="298">
        <v>-25</v>
      </c>
      <c r="AN124" s="299">
        <v>-24</v>
      </c>
      <c r="AO124" s="293"/>
      <c r="AP124" s="287" t="s">
        <v>420</v>
      </c>
      <c r="AQ124" s="297">
        <v>-23</v>
      </c>
      <c r="AR124" s="298">
        <v>-22</v>
      </c>
      <c r="AS124" s="298">
        <v>-24</v>
      </c>
      <c r="AT124" s="298">
        <v>-32</v>
      </c>
      <c r="AU124" s="298">
        <v>-29</v>
      </c>
      <c r="AV124" s="298">
        <v>-41</v>
      </c>
      <c r="AW124" s="298">
        <v>-50</v>
      </c>
      <c r="AX124" s="298">
        <v>-46</v>
      </c>
      <c r="AY124" s="298">
        <v>-40</v>
      </c>
      <c r="AZ124" s="298">
        <v>-34</v>
      </c>
      <c r="BA124" s="298">
        <v>-21</v>
      </c>
      <c r="BB124" s="299">
        <v>-20</v>
      </c>
      <c r="BC124" s="196"/>
      <c r="BD124" s="196"/>
      <c r="BE124" s="196"/>
      <c r="BF124" s="73"/>
      <c r="BG124" s="73"/>
      <c r="BH124" s="73"/>
      <c r="BI124" s="73"/>
      <c r="BJ124" s="73"/>
      <c r="BK124" s="73"/>
      <c r="BL124" s="73"/>
      <c r="BM124" s="73"/>
    </row>
    <row r="125" spans="1:65" ht="16.7" customHeight="1">
      <c r="A125" s="418" t="s">
        <v>466</v>
      </c>
      <c r="B125" s="418"/>
      <c r="C125" s="418"/>
      <c r="D125" s="418" t="s">
        <v>467</v>
      </c>
      <c r="E125" s="418"/>
      <c r="F125" s="418"/>
      <c r="G125" s="418"/>
      <c r="H125" s="418"/>
      <c r="I125" s="418" t="s">
        <v>468</v>
      </c>
      <c r="J125" s="418"/>
      <c r="K125" s="418"/>
      <c r="L125" s="418"/>
      <c r="M125" s="418"/>
      <c r="N125" s="196"/>
      <c r="O125" s="418" t="s">
        <v>469</v>
      </c>
      <c r="P125" s="418"/>
      <c r="Q125" s="418"/>
      <c r="R125" s="418" t="s">
        <v>470</v>
      </c>
      <c r="S125" s="418"/>
      <c r="T125" s="418"/>
      <c r="U125" s="418"/>
      <c r="V125" s="418"/>
      <c r="W125" s="418" t="s">
        <v>471</v>
      </c>
      <c r="X125" s="418"/>
      <c r="Y125" s="418"/>
      <c r="Z125" s="418"/>
      <c r="AA125" s="418"/>
      <c r="AB125" s="418" t="s">
        <v>472</v>
      </c>
      <c r="AC125" s="418"/>
      <c r="AD125" s="418"/>
      <c r="AE125" s="418" t="s">
        <v>473</v>
      </c>
      <c r="AF125" s="418"/>
      <c r="AG125" s="418"/>
      <c r="AH125" s="418"/>
      <c r="AI125" s="418"/>
      <c r="AJ125" s="418" t="s">
        <v>474</v>
      </c>
      <c r="AK125" s="418"/>
      <c r="AL125" s="418"/>
      <c r="AM125" s="418"/>
      <c r="AN125" s="418"/>
      <c r="AO125" s="196"/>
      <c r="AP125" s="418" t="s">
        <v>475</v>
      </c>
      <c r="AQ125" s="418"/>
      <c r="AR125" s="418"/>
      <c r="AS125" s="418" t="s">
        <v>476</v>
      </c>
      <c r="AT125" s="418"/>
      <c r="AU125" s="418"/>
      <c r="AV125" s="418"/>
      <c r="AW125" s="418"/>
      <c r="AX125" s="418" t="s">
        <v>477</v>
      </c>
      <c r="AY125" s="418"/>
      <c r="AZ125" s="418"/>
      <c r="BA125" s="418"/>
      <c r="BB125" s="418"/>
      <c r="BC125" s="196"/>
      <c r="BD125" s="196"/>
      <c r="BE125" s="196"/>
      <c r="BF125" s="73"/>
      <c r="BG125" s="73"/>
      <c r="BH125" s="73"/>
      <c r="BI125" s="73"/>
      <c r="BJ125" s="73"/>
      <c r="BK125" s="73"/>
      <c r="BL125" s="73"/>
      <c r="BM125" s="73"/>
    </row>
    <row r="126" spans="1:65" ht="16.7" customHeight="1">
      <c r="A126" s="300"/>
      <c r="B126" s="196"/>
      <c r="C126" s="196"/>
      <c r="D126" s="300"/>
      <c r="E126" s="196"/>
      <c r="F126" s="196"/>
      <c r="G126" s="196"/>
      <c r="H126" s="196"/>
      <c r="I126" s="300"/>
      <c r="J126" s="196"/>
      <c r="K126" s="196"/>
      <c r="L126" s="196"/>
      <c r="M126" s="196"/>
      <c r="N126" s="196"/>
      <c r="O126" s="300"/>
      <c r="P126" s="196"/>
      <c r="Q126" s="196"/>
      <c r="R126" s="300"/>
      <c r="S126" s="196"/>
      <c r="T126" s="196"/>
      <c r="U126" s="196"/>
      <c r="V126" s="196"/>
      <c r="W126" s="300"/>
      <c r="X126" s="196"/>
      <c r="Y126" s="196"/>
      <c r="Z126" s="196"/>
      <c r="AA126" s="196"/>
      <c r="AB126" s="300"/>
      <c r="AC126" s="196"/>
      <c r="AD126" s="196"/>
      <c r="AE126" s="300"/>
      <c r="AF126" s="196"/>
      <c r="AG126" s="196"/>
      <c r="AH126" s="196"/>
      <c r="AI126" s="196"/>
      <c r="AJ126" s="300"/>
      <c r="AK126" s="196"/>
      <c r="AL126" s="196"/>
      <c r="AM126" s="196"/>
      <c r="AN126" s="196"/>
      <c r="AO126" s="196"/>
      <c r="AP126" s="300"/>
      <c r="AQ126" s="196"/>
      <c r="AR126" s="196"/>
      <c r="AS126" s="300"/>
      <c r="AT126" s="196"/>
      <c r="AU126" s="196"/>
      <c r="AV126" s="196"/>
      <c r="AW126" s="196"/>
      <c r="AX126" s="300"/>
      <c r="AY126" s="196"/>
      <c r="AZ126" s="196"/>
      <c r="BA126" s="196"/>
      <c r="BB126" s="196"/>
      <c r="BC126" s="196"/>
      <c r="BD126" s="196"/>
      <c r="BE126" s="196"/>
      <c r="BF126" s="73"/>
      <c r="BG126" s="73"/>
      <c r="BH126" s="73"/>
      <c r="BI126" s="73"/>
      <c r="BJ126" s="73"/>
      <c r="BK126" s="73"/>
      <c r="BL126" s="73"/>
      <c r="BM126" s="73"/>
    </row>
    <row r="127" spans="1:65" ht="16.7" customHeight="1">
      <c r="A127" s="300"/>
      <c r="B127" s="196"/>
      <c r="C127" s="196"/>
      <c r="D127" s="300"/>
      <c r="E127" s="196"/>
      <c r="F127" s="196"/>
      <c r="G127" s="196"/>
      <c r="H127" s="196"/>
      <c r="I127" s="300"/>
      <c r="J127" s="196"/>
      <c r="K127" s="196"/>
      <c r="L127" s="196"/>
      <c r="M127" s="196"/>
      <c r="N127" s="196"/>
      <c r="O127" s="300"/>
      <c r="P127" s="196"/>
      <c r="Q127" s="196"/>
      <c r="R127" s="300"/>
      <c r="S127" s="196"/>
      <c r="T127" s="196"/>
      <c r="U127" s="196"/>
      <c r="V127" s="196"/>
      <c r="W127" s="300"/>
      <c r="X127" s="196"/>
      <c r="Y127" s="196"/>
      <c r="Z127" s="196"/>
      <c r="AA127" s="196"/>
      <c r="AB127" s="300"/>
      <c r="AC127" s="196"/>
      <c r="AD127" s="196"/>
      <c r="AE127" s="300"/>
      <c r="AF127" s="196"/>
      <c r="AG127" s="196"/>
      <c r="AH127" s="196"/>
      <c r="AI127" s="196"/>
      <c r="AJ127" s="300"/>
      <c r="AK127" s="196"/>
      <c r="AL127" s="196"/>
      <c r="AM127" s="196"/>
      <c r="AN127" s="196"/>
      <c r="AO127" s="196"/>
      <c r="AP127" s="300"/>
      <c r="AQ127" s="196"/>
      <c r="AR127" s="196"/>
      <c r="AS127" s="300"/>
      <c r="AT127" s="196"/>
      <c r="AU127" s="196"/>
      <c r="AV127" s="196"/>
      <c r="AW127" s="196"/>
      <c r="AX127" s="300"/>
      <c r="AY127" s="196"/>
      <c r="AZ127" s="196"/>
      <c r="BA127" s="196"/>
      <c r="BB127" s="196"/>
      <c r="BC127" s="196"/>
      <c r="BD127" s="196"/>
      <c r="BE127" s="196"/>
      <c r="BF127" s="73"/>
      <c r="BG127" s="73"/>
      <c r="BH127" s="73"/>
      <c r="BI127" s="73"/>
      <c r="BJ127" s="73"/>
      <c r="BK127" s="73"/>
      <c r="BL127" s="73"/>
      <c r="BM127" s="73"/>
    </row>
    <row r="128" spans="1:65" ht="16.7" customHeight="1">
      <c r="A128" s="300"/>
      <c r="B128" s="196"/>
      <c r="C128" s="196"/>
      <c r="D128" s="300"/>
      <c r="E128" s="196"/>
      <c r="F128" s="196"/>
      <c r="G128" s="196"/>
      <c r="H128" s="196"/>
      <c r="I128" s="300"/>
      <c r="J128" s="196"/>
      <c r="K128" s="196"/>
      <c r="L128" s="196"/>
      <c r="M128" s="196"/>
      <c r="N128" s="196"/>
      <c r="O128" s="300"/>
      <c r="P128" s="196"/>
      <c r="Q128" s="196"/>
      <c r="R128" s="300"/>
      <c r="S128" s="196"/>
      <c r="T128" s="196"/>
      <c r="U128" s="196"/>
      <c r="V128" s="196"/>
      <c r="W128" s="300"/>
      <c r="X128" s="196"/>
      <c r="Y128" s="196"/>
      <c r="Z128" s="196"/>
      <c r="AA128" s="196"/>
      <c r="AB128" s="300"/>
      <c r="AC128" s="196"/>
      <c r="AD128" s="196"/>
      <c r="AE128" s="300"/>
      <c r="AF128" s="196"/>
      <c r="AG128" s="196"/>
      <c r="AH128" s="196"/>
      <c r="AI128" s="196"/>
      <c r="AJ128" s="300"/>
      <c r="AK128" s="196"/>
      <c r="AL128" s="196"/>
      <c r="AM128" s="196"/>
      <c r="AN128" s="196"/>
      <c r="AO128" s="196"/>
      <c r="AP128" s="300"/>
      <c r="AQ128" s="196"/>
      <c r="AR128" s="196"/>
      <c r="AS128" s="300"/>
      <c r="AT128" s="196"/>
      <c r="AU128" s="196"/>
      <c r="AV128" s="196"/>
      <c r="AW128" s="196"/>
      <c r="AX128" s="300"/>
      <c r="AY128" s="196"/>
      <c r="AZ128" s="196"/>
      <c r="BA128" s="196"/>
      <c r="BB128" s="196"/>
      <c r="BC128" s="196"/>
      <c r="BD128" s="196"/>
      <c r="BE128" s="196"/>
      <c r="BF128" s="73"/>
      <c r="BG128" s="73"/>
      <c r="BH128" s="73"/>
      <c r="BI128" s="73"/>
      <c r="BJ128" s="73"/>
      <c r="BK128" s="73"/>
      <c r="BL128" s="73"/>
      <c r="BM128" s="73"/>
    </row>
    <row r="129" spans="1:65" ht="16.7" customHeight="1">
      <c r="A129" s="275" t="s">
        <v>478</v>
      </c>
      <c r="B129" s="196"/>
      <c r="C129" s="278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278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278"/>
      <c r="Z129" s="196"/>
      <c r="AA129" s="196"/>
      <c r="AB129" s="414" t="s">
        <v>479</v>
      </c>
      <c r="AC129" s="414"/>
      <c r="AD129" s="278"/>
      <c r="AE129" s="196"/>
      <c r="AF129" s="196"/>
      <c r="AG129" s="196"/>
      <c r="AH129" s="196"/>
      <c r="AI129" s="196"/>
      <c r="AJ129" s="278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278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73"/>
      <c r="BG129" s="73"/>
      <c r="BH129" s="73"/>
      <c r="BI129" s="73"/>
      <c r="BJ129" s="73"/>
      <c r="BK129" s="73"/>
      <c r="BL129" s="73"/>
      <c r="BM129" s="73"/>
    </row>
    <row r="130" spans="1:65" ht="16.7" customHeight="1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73"/>
      <c r="BG130" s="73"/>
      <c r="BH130" s="73"/>
      <c r="BI130" s="73"/>
      <c r="BJ130" s="73"/>
      <c r="BK130" s="73"/>
      <c r="BL130" s="73"/>
      <c r="BM130" s="73"/>
    </row>
    <row r="131" spans="1:65" ht="16.7" customHeight="1">
      <c r="A131" s="196" t="s">
        <v>480</v>
      </c>
      <c r="B131" s="196"/>
      <c r="C131" s="196"/>
      <c r="D131" s="196"/>
      <c r="E131" s="196"/>
      <c r="F131" s="196"/>
      <c r="G131" s="196"/>
      <c r="H131" s="196"/>
      <c r="I131" s="196"/>
      <c r="J131" s="196"/>
      <c r="K131" s="276" t="s">
        <v>481</v>
      </c>
      <c r="L131" s="196"/>
      <c r="M131" s="196"/>
      <c r="N131" s="196"/>
      <c r="O131" s="196" t="s">
        <v>482</v>
      </c>
      <c r="P131" s="196"/>
      <c r="Q131" s="196"/>
      <c r="R131" s="196"/>
      <c r="S131" s="196"/>
      <c r="T131" s="196"/>
      <c r="U131" s="196"/>
      <c r="V131" s="196"/>
      <c r="W131" s="196"/>
      <c r="X131" s="196"/>
      <c r="Y131" s="276" t="s">
        <v>483</v>
      </c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 t="s">
        <v>484</v>
      </c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276" t="s">
        <v>485</v>
      </c>
      <c r="AU131" s="196"/>
      <c r="AV131" s="196"/>
      <c r="AW131" s="196"/>
      <c r="AX131" s="196"/>
      <c r="AY131" s="196"/>
      <c r="AZ131" s="276"/>
      <c r="BA131" s="196"/>
      <c r="BB131" s="196"/>
      <c r="BC131" s="196"/>
      <c r="BD131" s="196"/>
      <c r="BE131" s="196"/>
      <c r="BF131" s="73"/>
      <c r="BG131" s="73"/>
      <c r="BH131" s="73"/>
      <c r="BI131" s="73"/>
      <c r="BJ131" s="73"/>
      <c r="BK131" s="73"/>
      <c r="BL131" s="73"/>
      <c r="BM131" s="73"/>
    </row>
    <row r="132" spans="1:65" ht="16.7" customHeight="1">
      <c r="A132" s="417" t="s">
        <v>415</v>
      </c>
      <c r="B132" s="416" t="s">
        <v>416</v>
      </c>
      <c r="C132" s="416"/>
      <c r="D132" s="416"/>
      <c r="E132" s="416"/>
      <c r="F132" s="416"/>
      <c r="G132" s="416"/>
      <c r="H132" s="416"/>
      <c r="I132" s="416"/>
      <c r="J132" s="416"/>
      <c r="K132" s="416"/>
      <c r="L132" s="416"/>
      <c r="M132" s="416"/>
      <c r="N132" s="196"/>
      <c r="O132" s="417" t="s">
        <v>417</v>
      </c>
      <c r="P132" s="416" t="s">
        <v>416</v>
      </c>
      <c r="Q132" s="416"/>
      <c r="R132" s="416"/>
      <c r="S132" s="416"/>
      <c r="T132" s="416"/>
      <c r="U132" s="416"/>
      <c r="V132" s="416"/>
      <c r="W132" s="416"/>
      <c r="X132" s="416"/>
      <c r="Y132" s="416"/>
      <c r="Z132" s="416"/>
      <c r="AA132" s="416"/>
      <c r="AB132" s="420"/>
      <c r="AC132" s="313"/>
      <c r="AD132" s="196"/>
      <c r="AE132" s="196"/>
      <c r="AF132" s="196"/>
      <c r="AG132" s="196"/>
      <c r="AH132" s="196"/>
      <c r="AI132" s="196"/>
      <c r="AJ132" s="417" t="s">
        <v>415</v>
      </c>
      <c r="AK132" s="416" t="s">
        <v>416</v>
      </c>
      <c r="AL132" s="416"/>
      <c r="AM132" s="416"/>
      <c r="AN132" s="416"/>
      <c r="AO132" s="416"/>
      <c r="AP132" s="416"/>
      <c r="AQ132" s="416"/>
      <c r="AR132" s="416"/>
      <c r="AS132" s="416"/>
      <c r="AT132" s="416"/>
      <c r="AU132" s="416"/>
      <c r="AV132" s="41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73"/>
      <c r="BG132" s="73"/>
      <c r="BH132" s="73"/>
      <c r="BI132" s="73"/>
      <c r="BJ132" s="73"/>
      <c r="BK132" s="73"/>
      <c r="BL132" s="73"/>
      <c r="BM132" s="73"/>
    </row>
    <row r="133" spans="1:65" ht="16.7" customHeight="1">
      <c r="A133" s="417"/>
      <c r="B133" s="277">
        <v>1</v>
      </c>
      <c r="C133" s="277">
        <v>2</v>
      </c>
      <c r="D133" s="277">
        <v>3</v>
      </c>
      <c r="E133" s="277">
        <v>4</v>
      </c>
      <c r="F133" s="277">
        <v>5</v>
      </c>
      <c r="G133" s="277">
        <v>6</v>
      </c>
      <c r="H133" s="277">
        <v>7</v>
      </c>
      <c r="I133" s="277">
        <v>8</v>
      </c>
      <c r="J133" s="277">
        <v>9</v>
      </c>
      <c r="K133" s="277">
        <v>10</v>
      </c>
      <c r="L133" s="277">
        <v>11</v>
      </c>
      <c r="M133" s="277">
        <v>12</v>
      </c>
      <c r="N133" s="278"/>
      <c r="O133" s="417"/>
      <c r="P133" s="277">
        <v>1</v>
      </c>
      <c r="Q133" s="277">
        <v>2</v>
      </c>
      <c r="R133" s="277">
        <v>3</v>
      </c>
      <c r="S133" s="277">
        <v>4</v>
      </c>
      <c r="T133" s="277">
        <v>5</v>
      </c>
      <c r="U133" s="277">
        <v>6</v>
      </c>
      <c r="V133" s="277">
        <v>7</v>
      </c>
      <c r="W133" s="277">
        <v>8</v>
      </c>
      <c r="X133" s="277">
        <v>9</v>
      </c>
      <c r="Y133" s="277">
        <v>10</v>
      </c>
      <c r="Z133" s="277">
        <v>11</v>
      </c>
      <c r="AA133" s="277">
        <v>12</v>
      </c>
      <c r="AB133" s="420"/>
      <c r="AC133" s="278"/>
      <c r="AD133" s="278"/>
      <c r="AE133" s="278"/>
      <c r="AF133" s="278"/>
      <c r="AG133" s="278"/>
      <c r="AH133" s="278"/>
      <c r="AI133" s="278"/>
      <c r="AJ133" s="417"/>
      <c r="AK133" s="277">
        <v>1</v>
      </c>
      <c r="AL133" s="277">
        <v>2</v>
      </c>
      <c r="AM133" s="277">
        <v>3</v>
      </c>
      <c r="AN133" s="277">
        <v>4</v>
      </c>
      <c r="AO133" s="277">
        <v>5</v>
      </c>
      <c r="AP133" s="277">
        <v>6</v>
      </c>
      <c r="AQ133" s="277">
        <v>7</v>
      </c>
      <c r="AR133" s="277">
        <v>8</v>
      </c>
      <c r="AS133" s="277">
        <v>9</v>
      </c>
      <c r="AT133" s="277">
        <v>10</v>
      </c>
      <c r="AU133" s="277">
        <v>11</v>
      </c>
      <c r="AV133" s="277">
        <v>12</v>
      </c>
      <c r="AW133" s="278"/>
      <c r="AX133" s="278"/>
      <c r="AY133" s="278"/>
      <c r="AZ133" s="278"/>
      <c r="BA133" s="278"/>
      <c r="BB133" s="278"/>
      <c r="BC133" s="196"/>
      <c r="BD133" s="196"/>
      <c r="BE133" s="196"/>
      <c r="BF133" s="73"/>
      <c r="BG133" s="73"/>
      <c r="BH133" s="73"/>
      <c r="BI133" s="73"/>
      <c r="BJ133" s="73"/>
      <c r="BK133" s="73"/>
      <c r="BL133" s="73"/>
      <c r="BM133" s="73"/>
    </row>
    <row r="134" spans="1:65" ht="16.7" customHeight="1">
      <c r="A134" s="279">
        <v>1</v>
      </c>
      <c r="B134" s="280">
        <v>148.166666666667</v>
      </c>
      <c r="C134" s="281">
        <v>138.583333333333</v>
      </c>
      <c r="D134" s="281">
        <v>131.875</v>
      </c>
      <c r="E134" s="281">
        <v>131.291666666667</v>
      </c>
      <c r="F134" s="281">
        <v>180.833333333333</v>
      </c>
      <c r="G134" s="281">
        <v>148</v>
      </c>
      <c r="H134" s="281">
        <v>143.125</v>
      </c>
      <c r="I134" s="281">
        <v>135.333333333333</v>
      </c>
      <c r="J134" s="281">
        <v>129</v>
      </c>
      <c r="K134" s="281">
        <v>117</v>
      </c>
      <c r="L134" s="281">
        <v>122.208333333333</v>
      </c>
      <c r="M134" s="282">
        <v>132.541666666667</v>
      </c>
      <c r="N134" s="278"/>
      <c r="O134" s="279">
        <v>1</v>
      </c>
      <c r="P134" s="280">
        <v>-40.7083333333333</v>
      </c>
      <c r="Q134" s="281">
        <v>-38</v>
      </c>
      <c r="R134" s="281">
        <v>-38.6666666666667</v>
      </c>
      <c r="S134" s="281">
        <v>-32.2916666666667</v>
      </c>
      <c r="T134" s="281">
        <v>-32.9583333333333</v>
      </c>
      <c r="U134" s="281">
        <v>-48.0416666666667</v>
      </c>
      <c r="V134" s="281">
        <v>-53</v>
      </c>
      <c r="W134" s="281">
        <v>-65</v>
      </c>
      <c r="X134" s="281">
        <v>-65</v>
      </c>
      <c r="Y134" s="281">
        <v>-68.25</v>
      </c>
      <c r="Z134" s="281">
        <v>-48.875</v>
      </c>
      <c r="AA134" s="282">
        <v>-38</v>
      </c>
      <c r="AB134" s="295"/>
      <c r="AC134" s="278"/>
      <c r="AD134" s="278"/>
      <c r="AE134" s="278"/>
      <c r="AF134" s="278"/>
      <c r="AG134" s="278"/>
      <c r="AH134" s="278"/>
      <c r="AI134" s="278"/>
      <c r="AJ134" s="279">
        <v>1</v>
      </c>
      <c r="AK134" s="280">
        <v>-16.2083333333333</v>
      </c>
      <c r="AL134" s="281">
        <v>-21.2083333333333</v>
      </c>
      <c r="AM134" s="281">
        <v>-23.8333333333333</v>
      </c>
      <c r="AN134" s="281">
        <v>-17.375</v>
      </c>
      <c r="AO134" s="281">
        <v>-19.8333333333333</v>
      </c>
      <c r="AP134" s="281">
        <v>-22.625</v>
      </c>
      <c r="AQ134" s="281">
        <v>-20</v>
      </c>
      <c r="AR134" s="281">
        <v>-20.875</v>
      </c>
      <c r="AS134" s="281">
        <v>-18.125</v>
      </c>
      <c r="AT134" s="281">
        <v>-18.4166666666667</v>
      </c>
      <c r="AU134" s="281">
        <v>-17.7083333333333</v>
      </c>
      <c r="AV134" s="282">
        <v>-17.5833333333333</v>
      </c>
      <c r="AW134" s="278"/>
      <c r="AX134" s="278"/>
      <c r="AY134" s="278"/>
      <c r="AZ134" s="278"/>
      <c r="BA134" s="278"/>
      <c r="BB134" s="278"/>
      <c r="BC134" s="196"/>
      <c r="BD134" s="196"/>
      <c r="BE134" s="196"/>
      <c r="BF134" s="73"/>
      <c r="BG134" s="73"/>
      <c r="BH134" s="73"/>
      <c r="BI134" s="73"/>
      <c r="BJ134" s="73"/>
      <c r="BK134" s="73"/>
      <c r="BL134" s="73"/>
      <c r="BM134" s="73"/>
    </row>
    <row r="135" spans="1:65" ht="16.7" customHeight="1">
      <c r="A135" s="283">
        <v>2</v>
      </c>
      <c r="B135" s="284">
        <v>158.166666666667</v>
      </c>
      <c r="C135" s="285">
        <v>137.833333333333</v>
      </c>
      <c r="D135" s="285">
        <v>130.791666666667</v>
      </c>
      <c r="E135" s="285">
        <v>130.791666666667</v>
      </c>
      <c r="F135" s="285">
        <v>178.083333333333</v>
      </c>
      <c r="G135" s="285">
        <v>147.666666666667</v>
      </c>
      <c r="H135" s="285">
        <v>142.708333333333</v>
      </c>
      <c r="I135" s="285">
        <v>135.958333333333</v>
      </c>
      <c r="J135" s="285">
        <v>128.833333333333</v>
      </c>
      <c r="K135" s="285">
        <v>116.458333333333</v>
      </c>
      <c r="L135" s="285">
        <v>121.166666666667</v>
      </c>
      <c r="M135" s="286">
        <v>131.583333333333</v>
      </c>
      <c r="N135" s="278"/>
      <c r="O135" s="283">
        <v>2</v>
      </c>
      <c r="P135" s="284">
        <v>-39.0833333333333</v>
      </c>
      <c r="Q135" s="285">
        <v>-38</v>
      </c>
      <c r="R135" s="285">
        <v>-39</v>
      </c>
      <c r="S135" s="285">
        <v>-32.2083333333333</v>
      </c>
      <c r="T135" s="285">
        <v>-33.5416666666667</v>
      </c>
      <c r="U135" s="285">
        <v>-46.5</v>
      </c>
      <c r="V135" s="285">
        <v>-53.625</v>
      </c>
      <c r="W135" s="285">
        <v>-65</v>
      </c>
      <c r="X135" s="285">
        <v>-65</v>
      </c>
      <c r="Y135" s="285">
        <v>-68.625</v>
      </c>
      <c r="Z135" s="285">
        <v>-49.7916666666667</v>
      </c>
      <c r="AA135" s="286">
        <v>-38.1666666666667</v>
      </c>
      <c r="AB135" s="295"/>
      <c r="AC135" s="278"/>
      <c r="AD135" s="196"/>
      <c r="AE135" s="196"/>
      <c r="AF135" s="196"/>
      <c r="AG135" s="196"/>
      <c r="AH135" s="196"/>
      <c r="AI135" s="196"/>
      <c r="AJ135" s="283">
        <v>2</v>
      </c>
      <c r="AK135" s="284">
        <v>-17</v>
      </c>
      <c r="AL135" s="285">
        <v>-21.1666666666667</v>
      </c>
      <c r="AM135" s="285">
        <v>-22.7916666666667</v>
      </c>
      <c r="AN135" s="285">
        <v>-18</v>
      </c>
      <c r="AO135" s="285">
        <v>-20.75</v>
      </c>
      <c r="AP135" s="285">
        <v>-17.7916666666667</v>
      </c>
      <c r="AQ135" s="285">
        <v>-20.25</v>
      </c>
      <c r="AR135" s="285">
        <v>-21.75</v>
      </c>
      <c r="AS135" s="285">
        <v>-17.75</v>
      </c>
      <c r="AT135" s="285">
        <v>-18.4166666666667</v>
      </c>
      <c r="AU135" s="285">
        <v>-16.5416666666667</v>
      </c>
      <c r="AV135" s="286">
        <v>-18.0416666666667</v>
      </c>
      <c r="AW135" s="196"/>
      <c r="AX135" s="196"/>
      <c r="AY135" s="196"/>
      <c r="AZ135" s="196"/>
      <c r="BA135" s="196"/>
      <c r="BB135" s="278"/>
      <c r="BC135" s="196"/>
      <c r="BD135" s="196"/>
      <c r="BE135" s="196"/>
      <c r="BF135" s="73"/>
      <c r="BG135" s="73"/>
      <c r="BH135" s="73"/>
      <c r="BI135" s="73"/>
      <c r="BJ135" s="73"/>
      <c r="BK135" s="73"/>
      <c r="BL135" s="73"/>
      <c r="BM135" s="73"/>
    </row>
    <row r="136" spans="1:65" ht="16.7" customHeight="1">
      <c r="A136" s="283">
        <v>3</v>
      </c>
      <c r="B136" s="284">
        <v>165.083333333333</v>
      </c>
      <c r="C136" s="285">
        <v>137.125</v>
      </c>
      <c r="D136" s="285">
        <v>131.041666666667</v>
      </c>
      <c r="E136" s="285">
        <v>131</v>
      </c>
      <c r="F136" s="285">
        <v>174.625</v>
      </c>
      <c r="G136" s="285">
        <v>146.958333333333</v>
      </c>
      <c r="H136" s="285">
        <v>142</v>
      </c>
      <c r="I136" s="285">
        <v>134.583333333333</v>
      </c>
      <c r="J136" s="285">
        <v>129.791666666667</v>
      </c>
      <c r="K136" s="285">
        <v>116</v>
      </c>
      <c r="L136" s="285">
        <v>121.708333333333</v>
      </c>
      <c r="M136" s="286">
        <v>131.333333333333</v>
      </c>
      <c r="N136" s="278"/>
      <c r="O136" s="283">
        <v>3</v>
      </c>
      <c r="P136" s="284">
        <v>-39</v>
      </c>
      <c r="Q136" s="285">
        <v>-38</v>
      </c>
      <c r="R136" s="285">
        <v>-39</v>
      </c>
      <c r="S136" s="285">
        <v>-32.2916666666667</v>
      </c>
      <c r="T136" s="285">
        <v>-34.2083333333333</v>
      </c>
      <c r="U136" s="285">
        <v>-47.5</v>
      </c>
      <c r="V136" s="285">
        <v>-54.875</v>
      </c>
      <c r="W136" s="285">
        <v>-65.5833333333333</v>
      </c>
      <c r="X136" s="285">
        <v>-64.625</v>
      </c>
      <c r="Y136" s="285">
        <v>-69.375</v>
      </c>
      <c r="Z136" s="285">
        <v>-50</v>
      </c>
      <c r="AA136" s="286">
        <v>-39</v>
      </c>
      <c r="AB136" s="295"/>
      <c r="AC136" s="278"/>
      <c r="AD136" s="196"/>
      <c r="AE136" s="196"/>
      <c r="AF136" s="196"/>
      <c r="AG136" s="196"/>
      <c r="AH136" s="196"/>
      <c r="AI136" s="196"/>
      <c r="AJ136" s="283">
        <v>3</v>
      </c>
      <c r="AK136" s="284">
        <v>-17.7916666666667</v>
      </c>
      <c r="AL136" s="285">
        <v>-21.8333333333333</v>
      </c>
      <c r="AM136" s="285">
        <v>-22.1666666666667</v>
      </c>
      <c r="AN136" s="285">
        <v>-17.75</v>
      </c>
      <c r="AO136" s="285">
        <v>-21.1666666666667</v>
      </c>
      <c r="AP136" s="285">
        <v>-17.8333333333333</v>
      </c>
      <c r="AQ136" s="285">
        <v>-20.25</v>
      </c>
      <c r="AR136" s="285">
        <v>-22.625</v>
      </c>
      <c r="AS136" s="285">
        <v>-17</v>
      </c>
      <c r="AT136" s="285">
        <v>-18.5833333333333</v>
      </c>
      <c r="AU136" s="285">
        <v>-14.9166666666667</v>
      </c>
      <c r="AV136" s="286">
        <v>-18</v>
      </c>
      <c r="AW136" s="196"/>
      <c r="AX136" s="196"/>
      <c r="AY136" s="196"/>
      <c r="AZ136" s="196"/>
      <c r="BA136" s="196"/>
      <c r="BB136" s="278"/>
      <c r="BC136" s="196"/>
      <c r="BD136" s="196"/>
      <c r="BE136" s="196"/>
      <c r="BF136" s="73"/>
      <c r="BG136" s="73"/>
      <c r="BH136" s="73"/>
      <c r="BI136" s="73"/>
      <c r="BJ136" s="73"/>
      <c r="BK136" s="73"/>
      <c r="BL136" s="73"/>
      <c r="BM136" s="73"/>
    </row>
    <row r="137" spans="1:65" ht="16.7" customHeight="1">
      <c r="A137" s="283">
        <v>4</v>
      </c>
      <c r="B137" s="284">
        <v>166.125</v>
      </c>
      <c r="C137" s="285">
        <v>137</v>
      </c>
      <c r="D137" s="285">
        <v>130</v>
      </c>
      <c r="E137" s="285">
        <v>130.208333333333</v>
      </c>
      <c r="F137" s="285">
        <v>171.333333333333</v>
      </c>
      <c r="G137" s="285">
        <v>146.125</v>
      </c>
      <c r="H137" s="285">
        <v>141.583333333333</v>
      </c>
      <c r="I137" s="285">
        <v>134</v>
      </c>
      <c r="J137" s="285">
        <v>128.416666666667</v>
      </c>
      <c r="K137" s="285">
        <v>116</v>
      </c>
      <c r="L137" s="285">
        <v>141.375</v>
      </c>
      <c r="M137" s="286">
        <v>133.666666666667</v>
      </c>
      <c r="N137" s="278"/>
      <c r="O137" s="283">
        <v>4</v>
      </c>
      <c r="P137" s="284">
        <v>-38.6666666666667</v>
      </c>
      <c r="Q137" s="285">
        <v>-38</v>
      </c>
      <c r="R137" s="285">
        <v>-39</v>
      </c>
      <c r="S137" s="285">
        <v>-32.2916666666667</v>
      </c>
      <c r="T137" s="285">
        <v>-34.5833333333333</v>
      </c>
      <c r="U137" s="285">
        <v>-48.4166666666667</v>
      </c>
      <c r="V137" s="285">
        <v>-56.4166666666667</v>
      </c>
      <c r="W137" s="285">
        <v>-66.8333333333333</v>
      </c>
      <c r="X137" s="285">
        <v>-64.625</v>
      </c>
      <c r="Y137" s="285">
        <v>-69.6666666666667</v>
      </c>
      <c r="Z137" s="285">
        <v>-34.5</v>
      </c>
      <c r="AA137" s="286">
        <v>-36.8333333333333</v>
      </c>
      <c r="AB137" s="295"/>
      <c r="AC137" s="278"/>
      <c r="AD137" s="196"/>
      <c r="AE137" s="196"/>
      <c r="AF137" s="196"/>
      <c r="AG137" s="196"/>
      <c r="AH137" s="196"/>
      <c r="AI137" s="196"/>
      <c r="AJ137" s="283">
        <v>4</v>
      </c>
      <c r="AK137" s="284">
        <v>-17.4583333333333</v>
      </c>
      <c r="AL137" s="285">
        <v>-21.7083333333333</v>
      </c>
      <c r="AM137" s="285">
        <v>-22.4583333333333</v>
      </c>
      <c r="AN137" s="285">
        <v>-17.2083333333333</v>
      </c>
      <c r="AO137" s="285">
        <v>-21.5416666666667</v>
      </c>
      <c r="AP137" s="285">
        <v>-19</v>
      </c>
      <c r="AQ137" s="285">
        <v>-20.7083333333333</v>
      </c>
      <c r="AR137" s="285">
        <v>-23.0416666666667</v>
      </c>
      <c r="AS137" s="285">
        <v>-17.375</v>
      </c>
      <c r="AT137" s="285">
        <v>-19</v>
      </c>
      <c r="AU137" s="285">
        <v>-14.9166666666667</v>
      </c>
      <c r="AV137" s="286">
        <v>-17.6666666666667</v>
      </c>
      <c r="AW137" s="196"/>
      <c r="AX137" s="196"/>
      <c r="AY137" s="196"/>
      <c r="AZ137" s="196"/>
      <c r="BA137" s="196"/>
      <c r="BB137" s="278"/>
      <c r="BC137" s="196"/>
      <c r="BD137" s="196"/>
      <c r="BE137" s="196"/>
      <c r="BF137" s="73"/>
      <c r="BG137" s="73"/>
      <c r="BH137" s="73"/>
      <c r="BI137" s="73"/>
      <c r="BJ137" s="73"/>
      <c r="BK137" s="73"/>
      <c r="BL137" s="73"/>
      <c r="BM137" s="73"/>
    </row>
    <row r="138" spans="1:65" ht="16.7" customHeight="1">
      <c r="A138" s="283">
        <v>5</v>
      </c>
      <c r="B138" s="284">
        <v>165.25</v>
      </c>
      <c r="C138" s="285">
        <v>136.958333333333</v>
      </c>
      <c r="D138" s="285">
        <v>130.75</v>
      </c>
      <c r="E138" s="285">
        <v>130.208333333333</v>
      </c>
      <c r="F138" s="285">
        <v>168.875</v>
      </c>
      <c r="G138" s="285">
        <v>145.458333333333</v>
      </c>
      <c r="H138" s="285">
        <v>141.541666666667</v>
      </c>
      <c r="I138" s="285">
        <v>133.125</v>
      </c>
      <c r="J138" s="285">
        <v>127.125</v>
      </c>
      <c r="K138" s="285">
        <v>115.791666666667</v>
      </c>
      <c r="L138" s="285">
        <v>161.625</v>
      </c>
      <c r="M138" s="286">
        <v>134.291666666667</v>
      </c>
      <c r="N138" s="278"/>
      <c r="O138" s="283">
        <v>5</v>
      </c>
      <c r="P138" s="284">
        <v>-38</v>
      </c>
      <c r="Q138" s="285">
        <v>-38.375</v>
      </c>
      <c r="R138" s="285">
        <v>-38.25</v>
      </c>
      <c r="S138" s="285">
        <v>-32</v>
      </c>
      <c r="T138" s="285">
        <v>-34.8333333333333</v>
      </c>
      <c r="U138" s="285">
        <v>-49.125</v>
      </c>
      <c r="V138" s="285">
        <v>-57.5833333333333</v>
      </c>
      <c r="W138" s="285">
        <v>-67.9583333333333</v>
      </c>
      <c r="X138" s="285">
        <v>-65.5416666666667</v>
      </c>
      <c r="Y138" s="285">
        <v>-69.7916666666667</v>
      </c>
      <c r="Z138" s="285">
        <v>-26.4166666666667</v>
      </c>
      <c r="AA138" s="286">
        <v>-34.7916666666667</v>
      </c>
      <c r="AB138" s="295"/>
      <c r="AC138" s="278"/>
      <c r="AD138" s="196"/>
      <c r="AE138" s="196"/>
      <c r="AF138" s="196"/>
      <c r="AG138" s="196"/>
      <c r="AH138" s="196"/>
      <c r="AI138" s="196"/>
      <c r="AJ138" s="283">
        <v>5</v>
      </c>
      <c r="AK138" s="284">
        <v>-14.0416666666667</v>
      </c>
      <c r="AL138" s="285">
        <v>-22.2916666666667</v>
      </c>
      <c r="AM138" s="285">
        <v>-22.625</v>
      </c>
      <c r="AN138" s="285">
        <v>-17.625</v>
      </c>
      <c r="AO138" s="285">
        <v>-20.5416666666667</v>
      </c>
      <c r="AP138" s="285">
        <v>-20</v>
      </c>
      <c r="AQ138" s="285">
        <v>-21.375</v>
      </c>
      <c r="AR138" s="285">
        <v>-23.5833333333333</v>
      </c>
      <c r="AS138" s="285">
        <v>-17.625</v>
      </c>
      <c r="AT138" s="285">
        <v>-18.6666666666667</v>
      </c>
      <c r="AU138" s="285">
        <v>-14.375</v>
      </c>
      <c r="AV138" s="286">
        <v>-17.4166666666667</v>
      </c>
      <c r="AW138" s="196"/>
      <c r="AX138" s="196"/>
      <c r="AY138" s="196"/>
      <c r="AZ138" s="196"/>
      <c r="BA138" s="196"/>
      <c r="BB138" s="278"/>
      <c r="BC138" s="196"/>
      <c r="BD138" s="196"/>
      <c r="BE138" s="196"/>
      <c r="BF138" s="73"/>
      <c r="BG138" s="73"/>
      <c r="BH138" s="73"/>
      <c r="BI138" s="73"/>
      <c r="BJ138" s="73"/>
      <c r="BK138" s="73"/>
      <c r="BL138" s="73"/>
      <c r="BM138" s="73"/>
    </row>
    <row r="139" spans="1:65" ht="16.7" customHeight="1">
      <c r="A139" s="283">
        <v>6</v>
      </c>
      <c r="B139" s="284">
        <v>163.75</v>
      </c>
      <c r="C139" s="285">
        <v>137</v>
      </c>
      <c r="D139" s="285">
        <v>131</v>
      </c>
      <c r="E139" s="285">
        <v>129.875</v>
      </c>
      <c r="F139" s="285">
        <v>165.541666666667</v>
      </c>
      <c r="G139" s="285">
        <v>144.666666666667</v>
      </c>
      <c r="H139" s="285">
        <v>141.791666666667</v>
      </c>
      <c r="I139" s="285">
        <v>133</v>
      </c>
      <c r="J139" s="285">
        <v>126.291666666667</v>
      </c>
      <c r="K139" s="285">
        <v>115.125</v>
      </c>
      <c r="L139" s="285">
        <v>150.208333333333</v>
      </c>
      <c r="M139" s="286">
        <v>136.458333333333</v>
      </c>
      <c r="N139" s="278"/>
      <c r="O139" s="283">
        <v>6</v>
      </c>
      <c r="P139" s="284">
        <v>-38.7083333333333</v>
      </c>
      <c r="Q139" s="285">
        <v>-38</v>
      </c>
      <c r="R139" s="285">
        <v>-38</v>
      </c>
      <c r="S139" s="285">
        <v>-32.2083333333333</v>
      </c>
      <c r="T139" s="285">
        <v>-35.5833333333333</v>
      </c>
      <c r="U139" s="285">
        <v>-49.7083333333333</v>
      </c>
      <c r="V139" s="285">
        <v>-58</v>
      </c>
      <c r="W139" s="285">
        <v>-69.125</v>
      </c>
      <c r="X139" s="285">
        <v>-66</v>
      </c>
      <c r="Y139" s="285">
        <v>-69.2916666666667</v>
      </c>
      <c r="Z139" s="285">
        <v>-29</v>
      </c>
      <c r="AA139" s="286">
        <v>-31.5833333333333</v>
      </c>
      <c r="AB139" s="295"/>
      <c r="AC139" s="278"/>
      <c r="AD139" s="196"/>
      <c r="AE139" s="196"/>
      <c r="AF139" s="196"/>
      <c r="AG139" s="196"/>
      <c r="AH139" s="196"/>
      <c r="AI139" s="196"/>
      <c r="AJ139" s="283">
        <v>6</v>
      </c>
      <c r="AK139" s="284">
        <v>-14.4166666666667</v>
      </c>
      <c r="AL139" s="285">
        <v>-22.9166666666667</v>
      </c>
      <c r="AM139" s="285">
        <v>-22.5</v>
      </c>
      <c r="AN139" s="285">
        <v>-17.875</v>
      </c>
      <c r="AO139" s="285">
        <v>-21.625</v>
      </c>
      <c r="AP139" s="285">
        <v>-20.625</v>
      </c>
      <c r="AQ139" s="285">
        <v>-21.7083333333333</v>
      </c>
      <c r="AR139" s="285">
        <v>-23.75</v>
      </c>
      <c r="AS139" s="285">
        <v>-18</v>
      </c>
      <c r="AT139" s="285">
        <v>-17.9166666666667</v>
      </c>
      <c r="AU139" s="285">
        <v>-12</v>
      </c>
      <c r="AV139" s="286">
        <v>-18</v>
      </c>
      <c r="AW139" s="196"/>
      <c r="AX139" s="196"/>
      <c r="AY139" s="196"/>
      <c r="AZ139" s="196"/>
      <c r="BA139" s="196"/>
      <c r="BB139" s="278"/>
      <c r="BC139" s="196"/>
      <c r="BD139" s="196"/>
      <c r="BE139" s="196"/>
      <c r="BF139" s="73"/>
      <c r="BG139" s="73"/>
      <c r="BH139" s="73"/>
      <c r="BI139" s="73"/>
      <c r="BJ139" s="73"/>
      <c r="BK139" s="73"/>
      <c r="BL139" s="73"/>
      <c r="BM139" s="73"/>
    </row>
    <row r="140" spans="1:65" ht="16.7" customHeight="1">
      <c r="A140" s="283">
        <v>7</v>
      </c>
      <c r="B140" s="284">
        <v>162.041666666667</v>
      </c>
      <c r="C140" s="285">
        <v>137</v>
      </c>
      <c r="D140" s="285">
        <v>130.666666666667</v>
      </c>
      <c r="E140" s="285">
        <v>129.458333333333</v>
      </c>
      <c r="F140" s="285">
        <v>163.666666666667</v>
      </c>
      <c r="G140" s="285">
        <v>144.208333333333</v>
      </c>
      <c r="H140" s="285">
        <v>140.875</v>
      </c>
      <c r="I140" s="285">
        <v>132.333333333333</v>
      </c>
      <c r="J140" s="285">
        <v>125.666666666667</v>
      </c>
      <c r="K140" s="285">
        <v>115</v>
      </c>
      <c r="L140" s="285">
        <v>144.166666666667</v>
      </c>
      <c r="M140" s="286">
        <v>136.25</v>
      </c>
      <c r="N140" s="278"/>
      <c r="O140" s="283">
        <v>7</v>
      </c>
      <c r="P140" s="284">
        <v>-39</v>
      </c>
      <c r="Q140" s="285">
        <v>-38.1666666666667</v>
      </c>
      <c r="R140" s="285">
        <v>-38</v>
      </c>
      <c r="S140" s="285">
        <v>-32.4583333333333</v>
      </c>
      <c r="T140" s="285">
        <v>-36.5</v>
      </c>
      <c r="U140" s="285">
        <v>-50.4166666666667</v>
      </c>
      <c r="V140" s="285">
        <v>-58.875</v>
      </c>
      <c r="W140" s="285">
        <v>-70.0416666666667</v>
      </c>
      <c r="X140" s="285">
        <v>-66.5833333333333</v>
      </c>
      <c r="Y140" s="285">
        <v>-69</v>
      </c>
      <c r="Z140" s="285">
        <v>-31.0833333333333</v>
      </c>
      <c r="AA140" s="286">
        <v>-32.0833333333333</v>
      </c>
      <c r="AB140" s="295"/>
      <c r="AC140" s="278"/>
      <c r="AD140" s="196"/>
      <c r="AE140" s="196"/>
      <c r="AF140" s="196"/>
      <c r="AG140" s="196"/>
      <c r="AH140" s="196"/>
      <c r="AI140" s="196"/>
      <c r="AJ140" s="283">
        <v>7</v>
      </c>
      <c r="AK140" s="284">
        <v>-15.0416666666667</v>
      </c>
      <c r="AL140" s="285">
        <v>-23.0416666666667</v>
      </c>
      <c r="AM140" s="285">
        <v>-22.5833333333333</v>
      </c>
      <c r="AN140" s="285">
        <v>-17</v>
      </c>
      <c r="AO140" s="285">
        <v>-21.3333333333333</v>
      </c>
      <c r="AP140" s="285">
        <v>-21.625</v>
      </c>
      <c r="AQ140" s="285">
        <v>-22.5833333333333</v>
      </c>
      <c r="AR140" s="285">
        <v>-23.0416666666667</v>
      </c>
      <c r="AS140" s="285">
        <v>-18.2083333333333</v>
      </c>
      <c r="AT140" s="285">
        <v>-17.5416666666667</v>
      </c>
      <c r="AU140" s="285">
        <v>-12.5416666666667</v>
      </c>
      <c r="AV140" s="286">
        <v>-18</v>
      </c>
      <c r="AW140" s="196"/>
      <c r="AX140" s="196"/>
      <c r="AY140" s="196"/>
      <c r="AZ140" s="196"/>
      <c r="BA140" s="196"/>
      <c r="BB140" s="278"/>
      <c r="BC140" s="196"/>
      <c r="BD140" s="196"/>
      <c r="BE140" s="196"/>
      <c r="BF140" s="73"/>
      <c r="BG140" s="73"/>
      <c r="BH140" s="73"/>
      <c r="BI140" s="73"/>
      <c r="BJ140" s="73"/>
      <c r="BK140" s="73"/>
      <c r="BL140" s="73"/>
      <c r="BM140" s="73"/>
    </row>
    <row r="141" spans="1:65" ht="16.7" customHeight="1">
      <c r="A141" s="283">
        <v>8</v>
      </c>
      <c r="B141" s="284">
        <v>160.041666666667</v>
      </c>
      <c r="C141" s="285">
        <v>137</v>
      </c>
      <c r="D141" s="285">
        <v>129.333333333333</v>
      </c>
      <c r="E141" s="285">
        <v>130.208333333333</v>
      </c>
      <c r="F141" s="285">
        <v>160.791666666667</v>
      </c>
      <c r="G141" s="285">
        <v>144.833333333333</v>
      </c>
      <c r="H141" s="285">
        <v>140</v>
      </c>
      <c r="I141" s="285">
        <v>132</v>
      </c>
      <c r="J141" s="285">
        <v>125</v>
      </c>
      <c r="K141" s="285">
        <v>115</v>
      </c>
      <c r="L141" s="285">
        <v>143.208333333333</v>
      </c>
      <c r="M141" s="286">
        <v>134.541666666667</v>
      </c>
      <c r="N141" s="278"/>
      <c r="O141" s="283">
        <v>8</v>
      </c>
      <c r="P141" s="284">
        <v>-39.1666666666667</v>
      </c>
      <c r="Q141" s="285">
        <v>-38.875</v>
      </c>
      <c r="R141" s="285">
        <v>-38</v>
      </c>
      <c r="S141" s="285">
        <v>-32.375</v>
      </c>
      <c r="T141" s="285">
        <v>-37.0416666666667</v>
      </c>
      <c r="U141" s="285">
        <v>-49.4583333333333</v>
      </c>
      <c r="V141" s="285">
        <v>-60</v>
      </c>
      <c r="W141" s="285">
        <v>-70.9583333333333</v>
      </c>
      <c r="X141" s="285">
        <v>-67.5</v>
      </c>
      <c r="Y141" s="285">
        <v>-69</v>
      </c>
      <c r="Z141" s="285">
        <v>-31.25</v>
      </c>
      <c r="AA141" s="286">
        <v>-34.0833333333333</v>
      </c>
      <c r="AB141" s="295"/>
      <c r="AC141" s="278"/>
      <c r="AD141" s="196"/>
      <c r="AE141" s="196"/>
      <c r="AF141" s="196"/>
      <c r="AG141" s="196"/>
      <c r="AH141" s="196"/>
      <c r="AI141" s="196"/>
      <c r="AJ141" s="283">
        <v>8</v>
      </c>
      <c r="AK141" s="284">
        <v>-16.4166666666667</v>
      </c>
      <c r="AL141" s="285">
        <v>-23.5416666666667</v>
      </c>
      <c r="AM141" s="285">
        <v>-22.8333333333333</v>
      </c>
      <c r="AN141" s="285">
        <v>-17.2083333333333</v>
      </c>
      <c r="AO141" s="285">
        <v>-22.375</v>
      </c>
      <c r="AP141" s="285">
        <v>-22.2916666666667</v>
      </c>
      <c r="AQ141" s="285">
        <v>-22.875</v>
      </c>
      <c r="AR141" s="285">
        <v>-18.3333333333333</v>
      </c>
      <c r="AS141" s="285">
        <v>-17.7083333333333</v>
      </c>
      <c r="AT141" s="285">
        <v>-17.1666666666667</v>
      </c>
      <c r="AU141" s="285">
        <v>-13.125</v>
      </c>
      <c r="AV141" s="286">
        <v>-18.3333333333333</v>
      </c>
      <c r="AW141" s="196"/>
      <c r="AX141" s="196"/>
      <c r="AY141" s="196"/>
      <c r="AZ141" s="196"/>
      <c r="BA141" s="196"/>
      <c r="BB141" s="278"/>
      <c r="BC141" s="196"/>
      <c r="BD141" s="196"/>
      <c r="BE141" s="196"/>
      <c r="BF141" s="73"/>
      <c r="BG141" s="73"/>
      <c r="BH141" s="73"/>
      <c r="BI141" s="73"/>
      <c r="BJ141" s="73"/>
      <c r="BK141" s="73"/>
      <c r="BL141" s="73"/>
      <c r="BM141" s="73"/>
    </row>
    <row r="142" spans="1:65" ht="16.7" customHeight="1">
      <c r="A142" s="283">
        <v>9</v>
      </c>
      <c r="B142" s="284">
        <v>159.083333333333</v>
      </c>
      <c r="C142" s="285">
        <v>137.166666666667</v>
      </c>
      <c r="D142" s="285">
        <v>129.208333333333</v>
      </c>
      <c r="E142" s="285">
        <v>130.708333333333</v>
      </c>
      <c r="F142" s="285">
        <v>158.625</v>
      </c>
      <c r="G142" s="285">
        <v>144.125</v>
      </c>
      <c r="H142" s="285">
        <v>139.375</v>
      </c>
      <c r="I142" s="285">
        <v>132</v>
      </c>
      <c r="J142" s="285">
        <v>124.833333333333</v>
      </c>
      <c r="K142" s="285">
        <v>115.166666666667</v>
      </c>
      <c r="L142" s="285">
        <v>141.625</v>
      </c>
      <c r="M142" s="286">
        <v>132.5</v>
      </c>
      <c r="N142" s="278"/>
      <c r="O142" s="283">
        <v>9</v>
      </c>
      <c r="P142" s="284">
        <v>-40.0833333333333</v>
      </c>
      <c r="Q142" s="285">
        <v>-39</v>
      </c>
      <c r="R142" s="285">
        <v>-38</v>
      </c>
      <c r="S142" s="285">
        <v>-32.5833333333333</v>
      </c>
      <c r="T142" s="285">
        <v>-37.7916666666667</v>
      </c>
      <c r="U142" s="285">
        <v>-49.7083333333333</v>
      </c>
      <c r="V142" s="285">
        <v>-60.9583333333333</v>
      </c>
      <c r="W142" s="285">
        <v>-71.125</v>
      </c>
      <c r="X142" s="285">
        <v>-67.875</v>
      </c>
      <c r="Y142" s="285">
        <v>-69</v>
      </c>
      <c r="Z142" s="285">
        <v>-32.4583333333333</v>
      </c>
      <c r="AA142" s="286">
        <v>-35.5416666666667</v>
      </c>
      <c r="AB142" s="295"/>
      <c r="AC142" s="278"/>
      <c r="AD142" s="196"/>
      <c r="AE142" s="196"/>
      <c r="AF142" s="196"/>
      <c r="AG142" s="196"/>
      <c r="AH142" s="196"/>
      <c r="AI142" s="196"/>
      <c r="AJ142" s="283">
        <v>9</v>
      </c>
      <c r="AK142" s="284">
        <v>-17</v>
      </c>
      <c r="AL142" s="285">
        <v>-23.125</v>
      </c>
      <c r="AM142" s="285">
        <v>-22.75</v>
      </c>
      <c r="AN142" s="285">
        <v>-18.2083333333333</v>
      </c>
      <c r="AO142" s="285">
        <v>-22.8333333333333</v>
      </c>
      <c r="AP142" s="285">
        <v>-22.625</v>
      </c>
      <c r="AQ142" s="285">
        <v>-23.2916666666667</v>
      </c>
      <c r="AR142" s="285">
        <v>-16.0833333333333</v>
      </c>
      <c r="AS142" s="285">
        <v>-17.5</v>
      </c>
      <c r="AT142" s="285">
        <v>-16.8333333333333</v>
      </c>
      <c r="AU142" s="285">
        <v>-13.7916666666667</v>
      </c>
      <c r="AV142" s="286">
        <v>-18</v>
      </c>
      <c r="AW142" s="196"/>
      <c r="AX142" s="196"/>
      <c r="AY142" s="196"/>
      <c r="AZ142" s="196"/>
      <c r="BA142" s="196"/>
      <c r="BB142" s="278"/>
      <c r="BC142" s="196"/>
      <c r="BD142" s="196"/>
      <c r="BE142" s="196"/>
      <c r="BF142" s="73"/>
      <c r="BG142" s="73"/>
      <c r="BH142" s="73"/>
      <c r="BI142" s="73"/>
      <c r="BJ142" s="73"/>
      <c r="BK142" s="73"/>
      <c r="BL142" s="73"/>
      <c r="BM142" s="73"/>
    </row>
    <row r="143" spans="1:65" ht="16.7" customHeight="1">
      <c r="A143" s="283">
        <v>10</v>
      </c>
      <c r="B143" s="284">
        <v>158.416666666667</v>
      </c>
      <c r="C143" s="285">
        <v>137.666666666667</v>
      </c>
      <c r="D143" s="285">
        <v>128.833333333333</v>
      </c>
      <c r="E143" s="285">
        <v>131</v>
      </c>
      <c r="F143" s="285">
        <v>157.416666666667</v>
      </c>
      <c r="G143" s="285">
        <v>143.958333333333</v>
      </c>
      <c r="H143" s="285">
        <v>139</v>
      </c>
      <c r="I143" s="285">
        <v>131.041666666667</v>
      </c>
      <c r="J143" s="285">
        <v>124</v>
      </c>
      <c r="K143" s="285">
        <v>114.708333333333</v>
      </c>
      <c r="L143" s="285">
        <v>145.5</v>
      </c>
      <c r="M143" s="286">
        <v>131.166666666667</v>
      </c>
      <c r="N143" s="278"/>
      <c r="O143" s="283">
        <v>10</v>
      </c>
      <c r="P143" s="284">
        <v>-40</v>
      </c>
      <c r="Q143" s="285">
        <v>-39</v>
      </c>
      <c r="R143" s="285">
        <v>-38</v>
      </c>
      <c r="S143" s="285">
        <v>-32.5416666666667</v>
      </c>
      <c r="T143" s="285">
        <v>-38.25</v>
      </c>
      <c r="U143" s="285">
        <v>-50.7916666666667</v>
      </c>
      <c r="V143" s="285">
        <v>-61.5</v>
      </c>
      <c r="W143" s="285">
        <v>-72</v>
      </c>
      <c r="X143" s="285">
        <v>-68</v>
      </c>
      <c r="Y143" s="285">
        <v>-69</v>
      </c>
      <c r="Z143" s="285">
        <v>-30.25</v>
      </c>
      <c r="AA143" s="286">
        <v>-37.4583333333333</v>
      </c>
      <c r="AB143" s="295"/>
      <c r="AC143" s="278"/>
      <c r="AD143" s="196"/>
      <c r="AE143" s="196"/>
      <c r="AF143" s="196"/>
      <c r="AG143" s="196"/>
      <c r="AH143" s="196"/>
      <c r="AI143" s="196"/>
      <c r="AJ143" s="283">
        <v>10</v>
      </c>
      <c r="AK143" s="284">
        <v>-17.4166666666667</v>
      </c>
      <c r="AL143" s="285">
        <v>-23.25</v>
      </c>
      <c r="AM143" s="285">
        <v>-22.5833333333333</v>
      </c>
      <c r="AN143" s="285">
        <v>-18.5</v>
      </c>
      <c r="AO143" s="285">
        <v>-23.6666666666667</v>
      </c>
      <c r="AP143" s="285">
        <v>-23.5416666666667</v>
      </c>
      <c r="AQ143" s="285">
        <v>-23.6666666666667</v>
      </c>
      <c r="AR143" s="285">
        <v>-16.6666666666667</v>
      </c>
      <c r="AS143" s="285">
        <v>-18.3333333333333</v>
      </c>
      <c r="AT143" s="285">
        <v>-16</v>
      </c>
      <c r="AU143" s="285">
        <v>-14.5833333333333</v>
      </c>
      <c r="AV143" s="286">
        <v>-18</v>
      </c>
      <c r="AW143" s="196"/>
      <c r="AX143" s="196"/>
      <c r="AY143" s="196"/>
      <c r="AZ143" s="196"/>
      <c r="BA143" s="196"/>
      <c r="BB143" s="278"/>
      <c r="BC143" s="196"/>
      <c r="BD143" s="196"/>
      <c r="BE143" s="196"/>
      <c r="BF143" s="73"/>
      <c r="BG143" s="73"/>
      <c r="BH143" s="73"/>
      <c r="BI143" s="73"/>
      <c r="BJ143" s="73"/>
      <c r="BK143" s="73"/>
      <c r="BL143" s="73"/>
      <c r="BM143" s="73"/>
    </row>
    <row r="144" spans="1:65" ht="16.7" customHeight="1">
      <c r="A144" s="283">
        <v>11</v>
      </c>
      <c r="B144" s="284">
        <v>156.541666666667</v>
      </c>
      <c r="C144" s="285">
        <v>138.625</v>
      </c>
      <c r="D144" s="285">
        <v>128.041666666667</v>
      </c>
      <c r="E144" s="285">
        <v>131.166666666667</v>
      </c>
      <c r="F144" s="285">
        <v>156.833333333333</v>
      </c>
      <c r="G144" s="285">
        <v>147.125</v>
      </c>
      <c r="H144" s="285">
        <v>138.083333333333</v>
      </c>
      <c r="I144" s="285">
        <v>136.166666666667</v>
      </c>
      <c r="J144" s="285">
        <v>123.958333333333</v>
      </c>
      <c r="K144" s="285">
        <v>114</v>
      </c>
      <c r="L144" s="285">
        <v>142.833333333333</v>
      </c>
      <c r="M144" s="286">
        <v>131.791666666667</v>
      </c>
      <c r="N144" s="278"/>
      <c r="O144" s="283">
        <v>11</v>
      </c>
      <c r="P144" s="284">
        <v>-40</v>
      </c>
      <c r="Q144" s="285">
        <v>-39.4166666666667</v>
      </c>
      <c r="R144" s="285">
        <v>-37.625</v>
      </c>
      <c r="S144" s="285">
        <v>-32.875</v>
      </c>
      <c r="T144" s="285">
        <v>-37.2083333333333</v>
      </c>
      <c r="U144" s="285">
        <v>-49.1666666666667</v>
      </c>
      <c r="V144" s="285">
        <v>-62.2916666666667</v>
      </c>
      <c r="W144" s="285">
        <v>-70.5416666666667</v>
      </c>
      <c r="X144" s="285">
        <v>-68.375</v>
      </c>
      <c r="Y144" s="285">
        <v>-69</v>
      </c>
      <c r="Z144" s="285">
        <v>-33.1666666666667</v>
      </c>
      <c r="AA144" s="286">
        <v>-38.875</v>
      </c>
      <c r="AB144" s="295"/>
      <c r="AC144" s="314"/>
      <c r="AD144" s="196"/>
      <c r="AE144" s="196"/>
      <c r="AF144" s="196"/>
      <c r="AG144" s="196"/>
      <c r="AH144" s="196"/>
      <c r="AI144" s="196"/>
      <c r="AJ144" s="283">
        <v>11</v>
      </c>
      <c r="AK144" s="284">
        <v>-18</v>
      </c>
      <c r="AL144" s="285">
        <v>-22.9583333333333</v>
      </c>
      <c r="AM144" s="285">
        <v>-21</v>
      </c>
      <c r="AN144" s="285">
        <v>-18.7916666666667</v>
      </c>
      <c r="AO144" s="285">
        <v>-21.2916666666667</v>
      </c>
      <c r="AP144" s="285">
        <v>-22.5</v>
      </c>
      <c r="AQ144" s="285">
        <v>-24.0416666666667</v>
      </c>
      <c r="AR144" s="285">
        <v>-17.5833333333333</v>
      </c>
      <c r="AS144" s="285">
        <v>-18.625</v>
      </c>
      <c r="AT144" s="285">
        <v>-16</v>
      </c>
      <c r="AU144" s="285">
        <v>-15.2083333333333</v>
      </c>
      <c r="AV144" s="286">
        <v>-18.25</v>
      </c>
      <c r="AW144" s="196"/>
      <c r="AX144" s="196"/>
      <c r="AY144" s="196"/>
      <c r="AZ144" s="196"/>
      <c r="BA144" s="196"/>
      <c r="BB144" s="278"/>
      <c r="BC144" s="196"/>
      <c r="BD144" s="196"/>
      <c r="BE144" s="196"/>
      <c r="BF144" s="73"/>
      <c r="BG144" s="73"/>
      <c r="BH144" s="73"/>
      <c r="BI144" s="73"/>
      <c r="BJ144" s="73"/>
      <c r="BK144" s="73"/>
      <c r="BL144" s="73"/>
      <c r="BM144" s="73"/>
    </row>
    <row r="145" spans="1:65" ht="16.7" customHeight="1">
      <c r="A145" s="283">
        <v>12</v>
      </c>
      <c r="B145" s="284">
        <v>153.375</v>
      </c>
      <c r="C145" s="285">
        <v>138</v>
      </c>
      <c r="D145" s="285">
        <v>128.916666666667</v>
      </c>
      <c r="E145" s="285">
        <v>133.708333333333</v>
      </c>
      <c r="F145" s="285">
        <v>156.041666666667</v>
      </c>
      <c r="G145" s="285">
        <v>145.25</v>
      </c>
      <c r="H145" s="285">
        <v>137.541666666667</v>
      </c>
      <c r="I145" s="285">
        <v>145.291666666667</v>
      </c>
      <c r="J145" s="285">
        <v>123</v>
      </c>
      <c r="K145" s="285">
        <v>113.208333333333</v>
      </c>
      <c r="L145" s="285">
        <v>140.166666666667</v>
      </c>
      <c r="M145" s="286">
        <v>136.541666666667</v>
      </c>
      <c r="N145" s="278"/>
      <c r="O145" s="283">
        <v>12</v>
      </c>
      <c r="P145" s="284">
        <v>-40</v>
      </c>
      <c r="Q145" s="285">
        <v>-39.875</v>
      </c>
      <c r="R145" s="285">
        <v>-37</v>
      </c>
      <c r="S145" s="285">
        <v>-34.375</v>
      </c>
      <c r="T145" s="285">
        <v>-37.7083333333333</v>
      </c>
      <c r="U145" s="285">
        <v>-49</v>
      </c>
      <c r="V145" s="285">
        <v>-63.0416666666667</v>
      </c>
      <c r="W145" s="285">
        <v>-63.5416666666667</v>
      </c>
      <c r="X145" s="285">
        <v>-68.625</v>
      </c>
      <c r="Y145" s="285">
        <v>-69.2916666666667</v>
      </c>
      <c r="Z145" s="285">
        <v>-35.4166666666667</v>
      </c>
      <c r="AA145" s="286">
        <v>-37.375</v>
      </c>
      <c r="AB145" s="295"/>
      <c r="AC145" s="278"/>
      <c r="AD145" s="196"/>
      <c r="AE145" s="196"/>
      <c r="AF145" s="196"/>
      <c r="AG145" s="196"/>
      <c r="AH145" s="196"/>
      <c r="AI145" s="196"/>
      <c r="AJ145" s="283">
        <v>12</v>
      </c>
      <c r="AK145" s="284">
        <v>-17.8333333333333</v>
      </c>
      <c r="AL145" s="285">
        <v>-23.4583333333333</v>
      </c>
      <c r="AM145" s="285">
        <v>-21</v>
      </c>
      <c r="AN145" s="285">
        <v>-19.25</v>
      </c>
      <c r="AO145" s="285">
        <v>-20.625</v>
      </c>
      <c r="AP145" s="285">
        <v>-20.0833333333333</v>
      </c>
      <c r="AQ145" s="285">
        <v>-24.2083333333333</v>
      </c>
      <c r="AR145" s="285">
        <v>-18.3333333333333</v>
      </c>
      <c r="AS145" s="285">
        <v>-19.0416666666667</v>
      </c>
      <c r="AT145" s="285">
        <v>-16.5833333333333</v>
      </c>
      <c r="AU145" s="285">
        <v>-16</v>
      </c>
      <c r="AV145" s="286">
        <v>-19</v>
      </c>
      <c r="AW145" s="196"/>
      <c r="AX145" s="196"/>
      <c r="AY145" s="196"/>
      <c r="AZ145" s="196"/>
      <c r="BA145" s="196"/>
      <c r="BB145" s="278"/>
      <c r="BC145" s="196"/>
      <c r="BD145" s="196"/>
      <c r="BE145" s="196"/>
      <c r="BF145" s="73"/>
      <c r="BG145" s="73"/>
      <c r="BH145" s="73"/>
      <c r="BI145" s="73"/>
      <c r="BJ145" s="73"/>
      <c r="BK145" s="73"/>
      <c r="BL145" s="73"/>
      <c r="BM145" s="73"/>
    </row>
    <row r="146" spans="1:65" ht="16.7" customHeight="1">
      <c r="A146" s="283">
        <v>13</v>
      </c>
      <c r="B146" s="284">
        <v>150.791666666667</v>
      </c>
      <c r="C146" s="285">
        <v>138</v>
      </c>
      <c r="D146" s="285">
        <v>128.75</v>
      </c>
      <c r="E146" s="285">
        <v>138.541666666667</v>
      </c>
      <c r="F146" s="285">
        <v>155.833333333333</v>
      </c>
      <c r="G146" s="285">
        <v>145.125</v>
      </c>
      <c r="H146" s="285">
        <v>137</v>
      </c>
      <c r="I146" s="285">
        <v>139.583333333333</v>
      </c>
      <c r="J146" s="285">
        <v>122.291666666667</v>
      </c>
      <c r="K146" s="285">
        <v>113</v>
      </c>
      <c r="L146" s="285">
        <v>139.708333333333</v>
      </c>
      <c r="M146" s="286">
        <v>145.625</v>
      </c>
      <c r="N146" s="278"/>
      <c r="O146" s="283">
        <v>13</v>
      </c>
      <c r="P146" s="284">
        <v>-39.5833333333333</v>
      </c>
      <c r="Q146" s="285">
        <v>-39.9583333333333</v>
      </c>
      <c r="R146" s="285">
        <v>-36.9166666666667</v>
      </c>
      <c r="S146" s="285">
        <v>-37.4583333333333</v>
      </c>
      <c r="T146" s="285">
        <v>-37.125</v>
      </c>
      <c r="U146" s="285">
        <v>-49.4583333333333</v>
      </c>
      <c r="V146" s="285">
        <v>-63.7916666666667</v>
      </c>
      <c r="W146" s="285">
        <v>-56.625</v>
      </c>
      <c r="X146" s="285">
        <v>-69</v>
      </c>
      <c r="Y146" s="285">
        <v>-69.5416666666667</v>
      </c>
      <c r="Z146" s="285">
        <v>-36.5833333333333</v>
      </c>
      <c r="AA146" s="286">
        <v>-38.3333333333333</v>
      </c>
      <c r="AB146" s="295"/>
      <c r="AC146" s="278"/>
      <c r="AD146" s="196"/>
      <c r="AE146" s="196"/>
      <c r="AF146" s="196"/>
      <c r="AG146" s="196"/>
      <c r="AH146" s="196"/>
      <c r="AI146" s="196"/>
      <c r="AJ146" s="283">
        <v>13</v>
      </c>
      <c r="AK146" s="284">
        <v>-16.5</v>
      </c>
      <c r="AL146" s="285">
        <v>-24</v>
      </c>
      <c r="AM146" s="285">
        <v>-20.8333333333333</v>
      </c>
      <c r="AN146" s="285">
        <v>-19.25</v>
      </c>
      <c r="AO146" s="285">
        <v>-21.8333333333333</v>
      </c>
      <c r="AP146" s="285">
        <v>-20.7083333333333</v>
      </c>
      <c r="AQ146" s="285">
        <v>-22.125</v>
      </c>
      <c r="AR146" s="285">
        <v>-18.625</v>
      </c>
      <c r="AS146" s="285">
        <v>-19</v>
      </c>
      <c r="AT146" s="285">
        <v>-17</v>
      </c>
      <c r="AU146" s="285">
        <v>-15.9583333333333</v>
      </c>
      <c r="AV146" s="286">
        <v>-18.1666666666667</v>
      </c>
      <c r="AW146" s="196"/>
      <c r="AX146" s="196"/>
      <c r="AY146" s="196"/>
      <c r="AZ146" s="196"/>
      <c r="BA146" s="196"/>
      <c r="BB146" s="278"/>
      <c r="BC146" s="196"/>
      <c r="BD146" s="196"/>
      <c r="BE146" s="196"/>
      <c r="BF146" s="73"/>
      <c r="BG146" s="73"/>
      <c r="BH146" s="73"/>
      <c r="BI146" s="73"/>
      <c r="BJ146" s="73"/>
      <c r="BK146" s="73"/>
      <c r="BL146" s="73"/>
      <c r="BM146" s="73"/>
    </row>
    <row r="147" spans="1:65" ht="16.7" customHeight="1">
      <c r="A147" s="283">
        <v>14</v>
      </c>
      <c r="B147" s="284">
        <v>150</v>
      </c>
      <c r="C147" s="285">
        <v>137.041666666667</v>
      </c>
      <c r="D147" s="285">
        <v>128.708333333333</v>
      </c>
      <c r="E147" s="285">
        <v>145.833333333333</v>
      </c>
      <c r="F147" s="285">
        <v>155.75</v>
      </c>
      <c r="G147" s="285">
        <v>145.083333333333</v>
      </c>
      <c r="H147" s="285">
        <v>136.541666666667</v>
      </c>
      <c r="I147" s="285">
        <v>139.791666666667</v>
      </c>
      <c r="J147" s="285">
        <v>121.958333333333</v>
      </c>
      <c r="K147" s="285">
        <v>112.833333333333</v>
      </c>
      <c r="L147" s="285">
        <v>137.583333333333</v>
      </c>
      <c r="M147" s="286">
        <v>141.75</v>
      </c>
      <c r="N147" s="278"/>
      <c r="O147" s="283">
        <v>14</v>
      </c>
      <c r="P147" s="284">
        <v>-39</v>
      </c>
      <c r="Q147" s="285">
        <v>-40</v>
      </c>
      <c r="R147" s="285">
        <v>-36.6666666666667</v>
      </c>
      <c r="S147" s="285">
        <v>-32.9166666666667</v>
      </c>
      <c r="T147" s="285">
        <v>-37.625</v>
      </c>
      <c r="U147" s="285">
        <v>-50.4166666666667</v>
      </c>
      <c r="V147" s="285">
        <v>-64.7083333333333</v>
      </c>
      <c r="W147" s="285">
        <v>-53</v>
      </c>
      <c r="X147" s="285">
        <v>-69.625</v>
      </c>
      <c r="Y147" s="285">
        <v>-69.2916666666667</v>
      </c>
      <c r="Z147" s="285">
        <v>-37.5</v>
      </c>
      <c r="AA147" s="286">
        <v>-37.25</v>
      </c>
      <c r="AB147" s="295"/>
      <c r="AC147" s="278"/>
      <c r="AD147" s="196"/>
      <c r="AE147" s="196"/>
      <c r="AF147" s="196"/>
      <c r="AG147" s="196"/>
      <c r="AH147" s="196"/>
      <c r="AI147" s="196"/>
      <c r="AJ147" s="283">
        <v>14</v>
      </c>
      <c r="AK147" s="284">
        <v>-16.3333333333333</v>
      </c>
      <c r="AL147" s="285">
        <v>-24</v>
      </c>
      <c r="AM147" s="285">
        <v>-20.8333333333333</v>
      </c>
      <c r="AN147" s="285">
        <v>-19</v>
      </c>
      <c r="AO147" s="285">
        <v>-22.6666666666667</v>
      </c>
      <c r="AP147" s="285">
        <v>-21.7083333333333</v>
      </c>
      <c r="AQ147" s="285">
        <v>-22.0416666666667</v>
      </c>
      <c r="AR147" s="285">
        <v>-19.5416666666667</v>
      </c>
      <c r="AS147" s="285">
        <v>-19.3333333333333</v>
      </c>
      <c r="AT147" s="285">
        <v>-17.375</v>
      </c>
      <c r="AU147" s="285">
        <v>-16.5</v>
      </c>
      <c r="AV147" s="286">
        <v>-19</v>
      </c>
      <c r="AW147" s="196"/>
      <c r="AX147" s="196"/>
      <c r="AY147" s="196"/>
      <c r="AZ147" s="196"/>
      <c r="BA147" s="196"/>
      <c r="BB147" s="278"/>
      <c r="BC147" s="196"/>
      <c r="BD147" s="196"/>
      <c r="BE147" s="196"/>
      <c r="BF147" s="73"/>
      <c r="BG147" s="73"/>
      <c r="BH147" s="73"/>
      <c r="BI147" s="73"/>
      <c r="BJ147" s="73"/>
      <c r="BK147" s="73"/>
      <c r="BL147" s="73"/>
      <c r="BM147" s="73"/>
    </row>
    <row r="148" spans="1:65" ht="16.7" customHeight="1">
      <c r="A148" s="283">
        <v>15</v>
      </c>
      <c r="B148" s="284">
        <v>149.125</v>
      </c>
      <c r="C148" s="285">
        <v>136.041666666667</v>
      </c>
      <c r="D148" s="285">
        <v>128.375</v>
      </c>
      <c r="E148" s="285">
        <v>152.875</v>
      </c>
      <c r="F148" s="285">
        <v>153.958333333333</v>
      </c>
      <c r="G148" s="285">
        <v>144.541666666667</v>
      </c>
      <c r="H148" s="285">
        <v>136</v>
      </c>
      <c r="I148" s="285">
        <v>139.041666666667</v>
      </c>
      <c r="J148" s="285">
        <v>121</v>
      </c>
      <c r="K148" s="285">
        <v>112.583333333333</v>
      </c>
      <c r="L148" s="285">
        <v>136.208333333333</v>
      </c>
      <c r="M148" s="286">
        <v>138.375</v>
      </c>
      <c r="N148" s="278"/>
      <c r="O148" s="283">
        <v>15</v>
      </c>
      <c r="P148" s="284">
        <v>-39</v>
      </c>
      <c r="Q148" s="285">
        <v>-40</v>
      </c>
      <c r="R148" s="285">
        <v>-36.4166666666667</v>
      </c>
      <c r="S148" s="285">
        <v>-30.5</v>
      </c>
      <c r="T148" s="285">
        <v>-39.0833333333333</v>
      </c>
      <c r="U148" s="285">
        <v>-51.125</v>
      </c>
      <c r="V148" s="285">
        <v>-65.375</v>
      </c>
      <c r="W148" s="285">
        <v>-52</v>
      </c>
      <c r="X148" s="285">
        <v>-70</v>
      </c>
      <c r="Y148" s="285">
        <v>-69.25</v>
      </c>
      <c r="Z148" s="285">
        <v>-38.7083333333333</v>
      </c>
      <c r="AA148" s="286">
        <v>-39.0416666666667</v>
      </c>
      <c r="AB148" s="295"/>
      <c r="AC148" s="278"/>
      <c r="AD148" s="196"/>
      <c r="AE148" s="196"/>
      <c r="AF148" s="196"/>
      <c r="AG148" s="196"/>
      <c r="AH148" s="196"/>
      <c r="AI148" s="196"/>
      <c r="AJ148" s="283">
        <v>15</v>
      </c>
      <c r="AK148" s="284">
        <v>-17.4583333333333</v>
      </c>
      <c r="AL148" s="285">
        <v>-24.0833333333333</v>
      </c>
      <c r="AM148" s="285">
        <v>-21.0833333333333</v>
      </c>
      <c r="AN148" s="285">
        <v>-19.5416666666667</v>
      </c>
      <c r="AO148" s="285">
        <v>-23.6666666666667</v>
      </c>
      <c r="AP148" s="285">
        <v>-22.625</v>
      </c>
      <c r="AQ148" s="285">
        <v>-20.4583333333333</v>
      </c>
      <c r="AR148" s="285">
        <v>-19.9166666666667</v>
      </c>
      <c r="AS148" s="285">
        <v>-19.25</v>
      </c>
      <c r="AT148" s="285">
        <v>-18</v>
      </c>
      <c r="AU148" s="285">
        <v>-16.3333333333333</v>
      </c>
      <c r="AV148" s="286">
        <v>-18.25</v>
      </c>
      <c r="AW148" s="196"/>
      <c r="AX148" s="196"/>
      <c r="AY148" s="196"/>
      <c r="AZ148" s="196"/>
      <c r="BA148" s="196"/>
      <c r="BB148" s="278"/>
      <c r="BC148" s="196"/>
      <c r="BD148" s="196"/>
      <c r="BE148" s="196"/>
      <c r="BF148" s="73"/>
      <c r="BG148" s="73"/>
      <c r="BH148" s="73"/>
      <c r="BI148" s="73"/>
      <c r="BJ148" s="73"/>
      <c r="BK148" s="73"/>
      <c r="BL148" s="73"/>
      <c r="BM148" s="73"/>
    </row>
    <row r="149" spans="1:65" ht="16.7" customHeight="1">
      <c r="A149" s="283">
        <v>16</v>
      </c>
      <c r="B149" s="284">
        <v>148.958333333333</v>
      </c>
      <c r="C149" s="285">
        <v>135.25</v>
      </c>
      <c r="D149" s="285">
        <v>128.625</v>
      </c>
      <c r="E149" s="285">
        <v>170.708333333333</v>
      </c>
      <c r="F149" s="285">
        <v>152.625</v>
      </c>
      <c r="G149" s="285">
        <v>143.666666666667</v>
      </c>
      <c r="H149" s="285">
        <v>135.416666666667</v>
      </c>
      <c r="I149" s="285">
        <v>137.708333333333</v>
      </c>
      <c r="J149" s="285">
        <v>121</v>
      </c>
      <c r="K149" s="285">
        <v>112.583333333333</v>
      </c>
      <c r="L149" s="285">
        <v>138.5</v>
      </c>
      <c r="M149" s="286">
        <v>138.125</v>
      </c>
      <c r="N149" s="278"/>
      <c r="O149" s="283">
        <v>16</v>
      </c>
      <c r="P149" s="284">
        <v>-39</v>
      </c>
      <c r="Q149" s="285">
        <v>-40</v>
      </c>
      <c r="R149" s="285">
        <v>-36</v>
      </c>
      <c r="S149" s="285">
        <v>-26.375</v>
      </c>
      <c r="T149" s="285">
        <v>-40.7083333333333</v>
      </c>
      <c r="U149" s="285">
        <v>-51.9583333333333</v>
      </c>
      <c r="V149" s="285">
        <v>-66</v>
      </c>
      <c r="W149" s="285">
        <v>-53.5</v>
      </c>
      <c r="X149" s="285">
        <v>-70</v>
      </c>
      <c r="Y149" s="285">
        <v>-69</v>
      </c>
      <c r="Z149" s="285">
        <v>-36.1666666666667</v>
      </c>
      <c r="AA149" s="286">
        <v>-41.0833333333333</v>
      </c>
      <c r="AB149" s="295"/>
      <c r="AC149" s="278"/>
      <c r="AD149" s="196"/>
      <c r="AE149" s="196"/>
      <c r="AF149" s="196"/>
      <c r="AG149" s="196"/>
      <c r="AH149" s="196"/>
      <c r="AI149" s="196"/>
      <c r="AJ149" s="283">
        <v>16</v>
      </c>
      <c r="AK149" s="284">
        <v>-18.25</v>
      </c>
      <c r="AL149" s="285">
        <v>-24.3333333333333</v>
      </c>
      <c r="AM149" s="285">
        <v>-21</v>
      </c>
      <c r="AN149" s="285">
        <v>-18.8333333333333</v>
      </c>
      <c r="AO149" s="285">
        <v>-24.0833333333333</v>
      </c>
      <c r="AP149" s="285">
        <v>-23.4166666666667</v>
      </c>
      <c r="AQ149" s="285">
        <v>-16.2916666666667</v>
      </c>
      <c r="AR149" s="285">
        <v>-20.5416666666667</v>
      </c>
      <c r="AS149" s="285">
        <v>-19.625</v>
      </c>
      <c r="AT149" s="285">
        <v>-17.3333333333333</v>
      </c>
      <c r="AU149" s="285">
        <v>-16</v>
      </c>
      <c r="AV149" s="286">
        <v>-18.25</v>
      </c>
      <c r="AW149" s="196"/>
      <c r="AX149" s="196"/>
      <c r="AY149" s="196"/>
      <c r="AZ149" s="196"/>
      <c r="BA149" s="196"/>
      <c r="BB149" s="278"/>
      <c r="BC149" s="196"/>
      <c r="BD149" s="196"/>
      <c r="BE149" s="196"/>
      <c r="BF149" s="73"/>
      <c r="BG149" s="73"/>
      <c r="BH149" s="73"/>
      <c r="BI149" s="73"/>
      <c r="BJ149" s="73"/>
      <c r="BK149" s="73"/>
      <c r="BL149" s="73"/>
      <c r="BM149" s="73"/>
    </row>
    <row r="150" spans="1:65" ht="16.7" customHeight="1">
      <c r="A150" s="283">
        <v>17</v>
      </c>
      <c r="B150" s="284">
        <v>147.708333333333</v>
      </c>
      <c r="C150" s="285">
        <v>135</v>
      </c>
      <c r="D150" s="285">
        <v>129.041666666667</v>
      </c>
      <c r="E150" s="285">
        <v>198.75</v>
      </c>
      <c r="F150" s="285">
        <v>151.083333333333</v>
      </c>
      <c r="G150" s="285">
        <v>143.958333333333</v>
      </c>
      <c r="H150" s="285">
        <v>134.666666666667</v>
      </c>
      <c r="I150" s="285">
        <v>136.541666666667</v>
      </c>
      <c r="J150" s="285">
        <v>120.291666666667</v>
      </c>
      <c r="K150" s="285">
        <v>112</v>
      </c>
      <c r="L150" s="285">
        <v>138</v>
      </c>
      <c r="M150" s="286">
        <v>141.25</v>
      </c>
      <c r="N150" s="278"/>
      <c r="O150" s="283">
        <v>17</v>
      </c>
      <c r="P150" s="284">
        <v>-39</v>
      </c>
      <c r="Q150" s="285">
        <v>-40</v>
      </c>
      <c r="R150" s="285">
        <v>-35.625</v>
      </c>
      <c r="S150" s="285">
        <v>-24.8333333333333</v>
      </c>
      <c r="T150" s="285">
        <v>-42</v>
      </c>
      <c r="U150" s="285">
        <v>-51.9166666666667</v>
      </c>
      <c r="V150" s="285">
        <v>-66.6666666666667</v>
      </c>
      <c r="W150" s="285">
        <v>-55.0833333333333</v>
      </c>
      <c r="X150" s="285">
        <v>-70</v>
      </c>
      <c r="Y150" s="285">
        <v>-69</v>
      </c>
      <c r="Z150" s="285">
        <v>-36.7916666666667</v>
      </c>
      <c r="AA150" s="286">
        <v>-42.9166666666667</v>
      </c>
      <c r="AB150" s="295"/>
      <c r="AC150" s="278"/>
      <c r="AD150" s="196"/>
      <c r="AE150" s="196"/>
      <c r="AF150" s="196"/>
      <c r="AG150" s="196"/>
      <c r="AH150" s="196"/>
      <c r="AI150" s="196"/>
      <c r="AJ150" s="283">
        <v>17</v>
      </c>
      <c r="AK150" s="284">
        <v>-18.7916666666667</v>
      </c>
      <c r="AL150" s="285">
        <v>-24.0416666666667</v>
      </c>
      <c r="AM150" s="285">
        <v>-20.125</v>
      </c>
      <c r="AN150" s="285">
        <v>-16.125</v>
      </c>
      <c r="AO150" s="285">
        <v>-23.375</v>
      </c>
      <c r="AP150" s="285">
        <v>-22.125</v>
      </c>
      <c r="AQ150" s="285">
        <v>-16.2916666666667</v>
      </c>
      <c r="AR150" s="285">
        <v>-20.2916666666667</v>
      </c>
      <c r="AS150" s="285">
        <v>-20.125</v>
      </c>
      <c r="AT150" s="285">
        <v>-15.375</v>
      </c>
      <c r="AU150" s="285">
        <v>-16.9583333333333</v>
      </c>
      <c r="AV150" s="286">
        <v>-18.1666666666667</v>
      </c>
      <c r="AW150" s="196"/>
      <c r="AX150" s="196"/>
      <c r="AY150" s="196"/>
      <c r="AZ150" s="196"/>
      <c r="BA150" s="196"/>
      <c r="BB150" s="278"/>
      <c r="BC150" s="196"/>
      <c r="BD150" s="196"/>
      <c r="BE150" s="196"/>
      <c r="BF150" s="73"/>
      <c r="BG150" s="73"/>
      <c r="BH150" s="73"/>
      <c r="BI150" s="73"/>
      <c r="BJ150" s="73"/>
      <c r="BK150" s="73"/>
      <c r="BL150" s="73"/>
      <c r="BM150" s="73"/>
    </row>
    <row r="151" spans="1:65" ht="16.7" customHeight="1">
      <c r="A151" s="283">
        <v>18</v>
      </c>
      <c r="B151" s="284">
        <v>145.791666666667</v>
      </c>
      <c r="C151" s="285">
        <v>134.541666666667</v>
      </c>
      <c r="D151" s="285">
        <v>129.625</v>
      </c>
      <c r="E151" s="285">
        <v>202.791666666667</v>
      </c>
      <c r="F151" s="285">
        <v>151.208333333333</v>
      </c>
      <c r="G151" s="285">
        <v>144</v>
      </c>
      <c r="H151" s="285">
        <v>134.875</v>
      </c>
      <c r="I151" s="285">
        <v>136.041666666667</v>
      </c>
      <c r="J151" s="285">
        <v>120</v>
      </c>
      <c r="K151" s="285">
        <v>114.291666666667</v>
      </c>
      <c r="L151" s="285">
        <v>134.916666666667</v>
      </c>
      <c r="M151" s="286">
        <v>142.916666666667</v>
      </c>
      <c r="N151" s="278"/>
      <c r="O151" s="283">
        <v>18</v>
      </c>
      <c r="P151" s="284">
        <v>-39</v>
      </c>
      <c r="Q151" s="285">
        <v>-40</v>
      </c>
      <c r="R151" s="285">
        <v>-35.2916666666667</v>
      </c>
      <c r="S151" s="285">
        <v>-24.7916666666667</v>
      </c>
      <c r="T151" s="285">
        <v>-42.1666666666667</v>
      </c>
      <c r="U151" s="285">
        <v>-51.625</v>
      </c>
      <c r="V151" s="285">
        <v>-67.4166666666667</v>
      </c>
      <c r="W151" s="285">
        <v>-56.5</v>
      </c>
      <c r="X151" s="285">
        <v>-70.7083333333333</v>
      </c>
      <c r="Y151" s="285">
        <v>-68.5416666666667</v>
      </c>
      <c r="Z151" s="285">
        <v>-38.5416666666667</v>
      </c>
      <c r="AA151" s="286">
        <v>-41.8333333333333</v>
      </c>
      <c r="AB151" s="295"/>
      <c r="AC151" s="278"/>
      <c r="AD151" s="196"/>
      <c r="AE151" s="196"/>
      <c r="AF151" s="196"/>
      <c r="AG151" s="196"/>
      <c r="AH151" s="196"/>
      <c r="AI151" s="196"/>
      <c r="AJ151" s="283">
        <v>18</v>
      </c>
      <c r="AK151" s="284">
        <v>-19</v>
      </c>
      <c r="AL151" s="285">
        <v>-24.25</v>
      </c>
      <c r="AM151" s="285">
        <v>-18.0416666666667</v>
      </c>
      <c r="AN151" s="285">
        <v>-17</v>
      </c>
      <c r="AO151" s="285">
        <v>-18.5</v>
      </c>
      <c r="AP151" s="285">
        <v>-21.5</v>
      </c>
      <c r="AQ151" s="285">
        <v>-16.6666666666667</v>
      </c>
      <c r="AR151" s="285">
        <v>-17.5833333333333</v>
      </c>
      <c r="AS151" s="285">
        <v>-20.5</v>
      </c>
      <c r="AT151" s="285">
        <v>-14.6666666666667</v>
      </c>
      <c r="AU151" s="285">
        <v>-16.625</v>
      </c>
      <c r="AV151" s="286">
        <v>-18.0416666666667</v>
      </c>
      <c r="AW151" s="196"/>
      <c r="AX151" s="196"/>
      <c r="AY151" s="196"/>
      <c r="AZ151" s="196"/>
      <c r="BA151" s="196"/>
      <c r="BB151" s="278"/>
      <c r="BC151" s="196"/>
      <c r="BD151" s="196"/>
      <c r="BE151" s="196"/>
      <c r="BF151" s="73"/>
      <c r="BG151" s="73"/>
      <c r="BH151" s="73"/>
      <c r="BI151" s="73"/>
      <c r="BJ151" s="73"/>
      <c r="BK151" s="73"/>
      <c r="BL151" s="73"/>
      <c r="BM151" s="73"/>
    </row>
    <row r="152" spans="1:65" ht="16.7" customHeight="1">
      <c r="A152" s="283">
        <v>19</v>
      </c>
      <c r="B152" s="284">
        <v>142.541666666667</v>
      </c>
      <c r="C152" s="285">
        <v>133.875</v>
      </c>
      <c r="D152" s="285">
        <v>130.5</v>
      </c>
      <c r="E152" s="285">
        <v>204.416666666667</v>
      </c>
      <c r="F152" s="285">
        <v>156.833333333333</v>
      </c>
      <c r="G152" s="285">
        <v>143.416666666667</v>
      </c>
      <c r="H152" s="285">
        <v>138.958333333333</v>
      </c>
      <c r="I152" s="285">
        <v>135.666666666667</v>
      </c>
      <c r="J152" s="285">
        <v>119.5</v>
      </c>
      <c r="K152" s="285">
        <v>115.041666666667</v>
      </c>
      <c r="L152" s="285">
        <v>134</v>
      </c>
      <c r="M152" s="286">
        <v>142</v>
      </c>
      <c r="N152" s="278"/>
      <c r="O152" s="283">
        <v>19</v>
      </c>
      <c r="P152" s="284">
        <v>-39</v>
      </c>
      <c r="Q152" s="285">
        <v>-40</v>
      </c>
      <c r="R152" s="285">
        <v>-35</v>
      </c>
      <c r="S152" s="285">
        <v>-24.875</v>
      </c>
      <c r="T152" s="285">
        <v>-38.625</v>
      </c>
      <c r="U152" s="285">
        <v>-52.5</v>
      </c>
      <c r="V152" s="285">
        <v>-64.75</v>
      </c>
      <c r="W152" s="285">
        <v>-57.5833333333333</v>
      </c>
      <c r="X152" s="285">
        <v>-71</v>
      </c>
      <c r="Y152" s="285">
        <v>-67</v>
      </c>
      <c r="Z152" s="285">
        <v>-39.5</v>
      </c>
      <c r="AA152" s="286">
        <v>-40.3333333333333</v>
      </c>
      <c r="AB152" s="295"/>
      <c r="AC152" s="278"/>
      <c r="AD152" s="196"/>
      <c r="AE152" s="196"/>
      <c r="AF152" s="196"/>
      <c r="AG152" s="196"/>
      <c r="AH152" s="196"/>
      <c r="AI152" s="196"/>
      <c r="AJ152" s="283">
        <v>19</v>
      </c>
      <c r="AK152" s="284">
        <v>-19</v>
      </c>
      <c r="AL152" s="285">
        <v>-24.2083333333333</v>
      </c>
      <c r="AM152" s="285">
        <v>-15.0416666666667</v>
      </c>
      <c r="AN152" s="285">
        <v>-17.5833333333333</v>
      </c>
      <c r="AO152" s="285">
        <v>-19.6666666666667</v>
      </c>
      <c r="AP152" s="285">
        <v>-21.75</v>
      </c>
      <c r="AQ152" s="285">
        <v>-17.5</v>
      </c>
      <c r="AR152" s="285">
        <v>-16.4583333333333</v>
      </c>
      <c r="AS152" s="285">
        <v>-20.2916666666667</v>
      </c>
      <c r="AT152" s="285">
        <v>-15.5833333333333</v>
      </c>
      <c r="AU152" s="285">
        <v>-16.9166666666667</v>
      </c>
      <c r="AV152" s="286">
        <v>-18.4583333333333</v>
      </c>
      <c r="AW152" s="196"/>
      <c r="AX152" s="196"/>
      <c r="AY152" s="196"/>
      <c r="AZ152" s="196"/>
      <c r="BA152" s="196"/>
      <c r="BB152" s="278"/>
      <c r="BC152" s="196"/>
      <c r="BD152" s="196"/>
      <c r="BE152" s="196"/>
      <c r="BF152" s="73"/>
      <c r="BG152" s="73"/>
      <c r="BH152" s="73"/>
      <c r="BI152" s="73"/>
      <c r="BJ152" s="73"/>
      <c r="BK152" s="73"/>
      <c r="BL152" s="73"/>
      <c r="BM152" s="73"/>
    </row>
    <row r="153" spans="1:65" ht="16.7" customHeight="1">
      <c r="A153" s="283">
        <v>20</v>
      </c>
      <c r="B153" s="284">
        <v>142.458333333333</v>
      </c>
      <c r="C153" s="285">
        <v>133</v>
      </c>
      <c r="D153" s="285">
        <v>131</v>
      </c>
      <c r="E153" s="285">
        <v>204.5</v>
      </c>
      <c r="F153" s="285">
        <v>154.875</v>
      </c>
      <c r="G153" s="285">
        <v>143</v>
      </c>
      <c r="H153" s="285">
        <v>135.458333333333</v>
      </c>
      <c r="I153" s="285">
        <v>135.583333333333</v>
      </c>
      <c r="J153" s="285">
        <v>119</v>
      </c>
      <c r="K153" s="285">
        <v>113.416666666667</v>
      </c>
      <c r="L153" s="285">
        <v>133.25</v>
      </c>
      <c r="M153" s="286">
        <v>141.583333333333</v>
      </c>
      <c r="N153" s="278"/>
      <c r="O153" s="283">
        <v>20</v>
      </c>
      <c r="P153" s="284">
        <v>-38.4583333333333</v>
      </c>
      <c r="Q153" s="285">
        <v>-40</v>
      </c>
      <c r="R153" s="285">
        <v>-34.7916666666667</v>
      </c>
      <c r="S153" s="285">
        <v>-26.9166666666667</v>
      </c>
      <c r="T153" s="285">
        <v>-40.7916666666667</v>
      </c>
      <c r="U153" s="285">
        <v>-53.6666666666667</v>
      </c>
      <c r="V153" s="285">
        <v>-62.875</v>
      </c>
      <c r="W153" s="285">
        <v>-58.625</v>
      </c>
      <c r="X153" s="285">
        <v>-71</v>
      </c>
      <c r="Y153" s="285">
        <v>-65.9583333333333</v>
      </c>
      <c r="Z153" s="285">
        <v>-40.7916666666667</v>
      </c>
      <c r="AA153" s="286">
        <v>-40.625</v>
      </c>
      <c r="AB153" s="295"/>
      <c r="AC153" s="278"/>
      <c r="AD153" s="196"/>
      <c r="AE153" s="196"/>
      <c r="AF153" s="196"/>
      <c r="AG153" s="196"/>
      <c r="AH153" s="196"/>
      <c r="AI153" s="196"/>
      <c r="AJ153" s="283">
        <v>20</v>
      </c>
      <c r="AK153" s="284">
        <v>-19</v>
      </c>
      <c r="AL153" s="285">
        <v>-24.625</v>
      </c>
      <c r="AM153" s="285">
        <v>-15.25</v>
      </c>
      <c r="AN153" s="285">
        <v>-16.0416666666667</v>
      </c>
      <c r="AO153" s="285">
        <v>-20.6666666666667</v>
      </c>
      <c r="AP153" s="285">
        <v>-22.2083333333333</v>
      </c>
      <c r="AQ153" s="285">
        <v>-17.7916666666667</v>
      </c>
      <c r="AR153" s="285">
        <v>-13.0833333333333</v>
      </c>
      <c r="AS153" s="285">
        <v>-18.875</v>
      </c>
      <c r="AT153" s="285">
        <v>-16</v>
      </c>
      <c r="AU153" s="285">
        <v>-17</v>
      </c>
      <c r="AV153" s="286">
        <v>-19</v>
      </c>
      <c r="AW153" s="196"/>
      <c r="AX153" s="196"/>
      <c r="AY153" s="196"/>
      <c r="AZ153" s="196"/>
      <c r="BA153" s="196"/>
      <c r="BB153" s="278"/>
      <c r="BC153" s="196"/>
      <c r="BD153" s="196"/>
      <c r="BE153" s="196"/>
      <c r="BF153" s="73"/>
      <c r="BG153" s="73"/>
      <c r="BH153" s="73"/>
      <c r="BI153" s="73"/>
      <c r="BJ153" s="73"/>
      <c r="BK153" s="73"/>
      <c r="BL153" s="73"/>
      <c r="BM153" s="73"/>
    </row>
    <row r="154" spans="1:65" ht="16.7" customHeight="1">
      <c r="A154" s="283">
        <v>21</v>
      </c>
      <c r="B154" s="284">
        <v>143</v>
      </c>
      <c r="C154" s="285">
        <v>132.333333333333</v>
      </c>
      <c r="D154" s="285">
        <v>130.958333333333</v>
      </c>
      <c r="E154" s="285">
        <v>199.875</v>
      </c>
      <c r="F154" s="285">
        <v>152.25</v>
      </c>
      <c r="G154" s="285">
        <v>143</v>
      </c>
      <c r="H154" s="285">
        <v>135</v>
      </c>
      <c r="I154" s="285">
        <v>137.416666666667</v>
      </c>
      <c r="J154" s="285">
        <v>119</v>
      </c>
      <c r="K154" s="285">
        <v>112</v>
      </c>
      <c r="L154" s="285">
        <v>134.791666666667</v>
      </c>
      <c r="M154" s="286">
        <v>141.125</v>
      </c>
      <c r="N154" s="278"/>
      <c r="O154" s="283">
        <v>21</v>
      </c>
      <c r="P154" s="284">
        <v>-38</v>
      </c>
      <c r="Q154" s="285">
        <v>-40</v>
      </c>
      <c r="R154" s="285">
        <v>-34.5416666666667</v>
      </c>
      <c r="S154" s="285">
        <v>-28.875</v>
      </c>
      <c r="T154" s="285">
        <v>-41.5833333333333</v>
      </c>
      <c r="U154" s="285">
        <v>-54.4166666666667</v>
      </c>
      <c r="V154" s="285">
        <v>-62</v>
      </c>
      <c r="W154" s="285">
        <v>-57.2916666666667</v>
      </c>
      <c r="X154" s="285">
        <v>-71</v>
      </c>
      <c r="Y154" s="285">
        <v>-65.2083333333333</v>
      </c>
      <c r="Z154" s="285">
        <v>-38.8333333333333</v>
      </c>
      <c r="AA154" s="286">
        <v>-42.8333333333333</v>
      </c>
      <c r="AB154" s="295"/>
      <c r="AC154" s="278"/>
      <c r="AD154" s="196"/>
      <c r="AE154" s="196"/>
      <c r="AF154" s="196"/>
      <c r="AG154" s="196"/>
      <c r="AH154" s="196"/>
      <c r="AI154" s="196"/>
      <c r="AJ154" s="283">
        <v>21</v>
      </c>
      <c r="AK154" s="284">
        <v>-19.0833333333333</v>
      </c>
      <c r="AL154" s="285">
        <v>-24</v>
      </c>
      <c r="AM154" s="285">
        <v>-15.125</v>
      </c>
      <c r="AN154" s="285">
        <v>-15.9166666666667</v>
      </c>
      <c r="AO154" s="285">
        <v>-21.6666666666667</v>
      </c>
      <c r="AP154" s="285">
        <v>-22.7083333333333</v>
      </c>
      <c r="AQ154" s="285">
        <v>-18.7083333333333</v>
      </c>
      <c r="AR154" s="285">
        <v>-14.625</v>
      </c>
      <c r="AS154" s="285">
        <v>-19</v>
      </c>
      <c r="AT154" s="285">
        <v>-15.8333333333333</v>
      </c>
      <c r="AU154" s="285">
        <v>-17.4583333333333</v>
      </c>
      <c r="AV154" s="286">
        <v>-19</v>
      </c>
      <c r="AW154" s="196"/>
      <c r="AX154" s="196"/>
      <c r="AY154" s="196"/>
      <c r="AZ154" s="196"/>
      <c r="BA154" s="196"/>
      <c r="BB154" s="278"/>
      <c r="BC154" s="196"/>
      <c r="BD154" s="196"/>
      <c r="BE154" s="196"/>
      <c r="BF154" s="73"/>
      <c r="BG154" s="73"/>
      <c r="BH154" s="73"/>
      <c r="BI154" s="73"/>
      <c r="BJ154" s="73"/>
      <c r="BK154" s="73"/>
      <c r="BL154" s="73"/>
      <c r="BM154" s="73"/>
    </row>
    <row r="155" spans="1:65" ht="16.7" customHeight="1">
      <c r="A155" s="283">
        <v>22</v>
      </c>
      <c r="B155" s="284">
        <v>143</v>
      </c>
      <c r="C155" s="285">
        <v>132</v>
      </c>
      <c r="D155" s="285">
        <v>130.458333333333</v>
      </c>
      <c r="E155" s="285">
        <v>196.208333333333</v>
      </c>
      <c r="F155" s="285">
        <v>153.208333333333</v>
      </c>
      <c r="G155" s="285">
        <v>142.583333333333</v>
      </c>
      <c r="H155" s="285">
        <v>135.625</v>
      </c>
      <c r="I155" s="285">
        <v>135.666666666667</v>
      </c>
      <c r="J155" s="285">
        <v>119.208333333333</v>
      </c>
      <c r="K155" s="285">
        <v>113.791666666667</v>
      </c>
      <c r="L155" s="285">
        <v>137.5</v>
      </c>
      <c r="M155" s="286">
        <v>143</v>
      </c>
      <c r="N155" s="278"/>
      <c r="O155" s="283">
        <v>22</v>
      </c>
      <c r="P155" s="284">
        <v>-38</v>
      </c>
      <c r="Q155" s="285">
        <v>-39.7083333333333</v>
      </c>
      <c r="R155" s="285">
        <v>-34.2083333333333</v>
      </c>
      <c r="S155" s="285">
        <v>-30.2916666666667</v>
      </c>
      <c r="T155" s="285">
        <v>-40.2916666666667</v>
      </c>
      <c r="U155" s="285">
        <v>-55</v>
      </c>
      <c r="V155" s="285">
        <v>-62</v>
      </c>
      <c r="W155" s="285">
        <v>-57</v>
      </c>
      <c r="X155" s="285">
        <v>-70.9166666666667</v>
      </c>
      <c r="Y155" s="285">
        <v>-65.5833333333333</v>
      </c>
      <c r="Z155" s="285">
        <v>-36.3333333333333</v>
      </c>
      <c r="AA155" s="286">
        <v>-44.25</v>
      </c>
      <c r="AB155" s="295"/>
      <c r="AC155" s="278"/>
      <c r="AD155" s="196"/>
      <c r="AE155" s="196"/>
      <c r="AF155" s="196"/>
      <c r="AG155" s="196"/>
      <c r="AH155" s="196"/>
      <c r="AI155" s="196"/>
      <c r="AJ155" s="283">
        <v>22</v>
      </c>
      <c r="AK155" s="284">
        <v>-19.375</v>
      </c>
      <c r="AL155" s="285">
        <v>-24</v>
      </c>
      <c r="AM155" s="285">
        <v>-14.25</v>
      </c>
      <c r="AN155" s="285">
        <v>-16.7083333333333</v>
      </c>
      <c r="AO155" s="285">
        <v>-22.0416666666667</v>
      </c>
      <c r="AP155" s="285">
        <v>-23.6666666666667</v>
      </c>
      <c r="AQ155" s="285">
        <v>-19.5416666666667</v>
      </c>
      <c r="AR155" s="285">
        <v>-15.5</v>
      </c>
      <c r="AS155" s="285">
        <v>-19.0416666666667</v>
      </c>
      <c r="AT155" s="285">
        <v>-15.2916666666667</v>
      </c>
      <c r="AU155" s="285">
        <v>-18</v>
      </c>
      <c r="AV155" s="286">
        <v>-19</v>
      </c>
      <c r="AW155" s="196"/>
      <c r="AX155" s="196"/>
      <c r="AY155" s="196"/>
      <c r="AZ155" s="196"/>
      <c r="BA155" s="196"/>
      <c r="BB155" s="278"/>
      <c r="BC155" s="196"/>
      <c r="BD155" s="196"/>
      <c r="BE155" s="196"/>
      <c r="BF155" s="73"/>
      <c r="BG155" s="73"/>
      <c r="BH155" s="73"/>
      <c r="BI155" s="73"/>
      <c r="BJ155" s="73"/>
      <c r="BK155" s="73"/>
      <c r="BL155" s="73"/>
      <c r="BM155" s="73"/>
    </row>
    <row r="156" spans="1:65" ht="16.7" customHeight="1">
      <c r="A156" s="283">
        <v>23</v>
      </c>
      <c r="B156" s="284">
        <v>142.75</v>
      </c>
      <c r="C156" s="285">
        <v>131.833333333333</v>
      </c>
      <c r="D156" s="285">
        <v>130.416666666667</v>
      </c>
      <c r="E156" s="285">
        <v>194.208333333333</v>
      </c>
      <c r="F156" s="285">
        <v>153.708333333333</v>
      </c>
      <c r="G156" s="285">
        <v>142.208333333333</v>
      </c>
      <c r="H156" s="285">
        <v>137.583333333333</v>
      </c>
      <c r="I156" s="285">
        <v>134.5</v>
      </c>
      <c r="J156" s="285">
        <v>120</v>
      </c>
      <c r="K156" s="285">
        <v>114.625</v>
      </c>
      <c r="L156" s="285">
        <v>138</v>
      </c>
      <c r="M156" s="286">
        <v>143.833333333333</v>
      </c>
      <c r="N156" s="278"/>
      <c r="O156" s="283">
        <v>23</v>
      </c>
      <c r="P156" s="284">
        <v>-37.2916666666667</v>
      </c>
      <c r="Q156" s="285">
        <v>-39</v>
      </c>
      <c r="R156" s="285">
        <v>-34</v>
      </c>
      <c r="S156" s="285">
        <v>-31.0416666666667</v>
      </c>
      <c r="T156" s="285">
        <v>-39.1666666666667</v>
      </c>
      <c r="U156" s="285">
        <v>-55.6666666666667</v>
      </c>
      <c r="V156" s="285">
        <v>-60.9583333333333</v>
      </c>
      <c r="W156" s="285">
        <v>-57.875</v>
      </c>
      <c r="X156" s="285">
        <v>-69.9583333333333</v>
      </c>
      <c r="Y156" s="285">
        <v>-65.9583333333333</v>
      </c>
      <c r="Z156" s="285">
        <v>-35.25</v>
      </c>
      <c r="AA156" s="286">
        <v>-43.375</v>
      </c>
      <c r="AB156" s="295"/>
      <c r="AC156" s="278"/>
      <c r="AD156" s="196"/>
      <c r="AE156" s="196"/>
      <c r="AF156" s="196"/>
      <c r="AG156" s="196"/>
      <c r="AH156" s="196"/>
      <c r="AI156" s="196"/>
      <c r="AJ156" s="283">
        <v>23</v>
      </c>
      <c r="AK156" s="284">
        <v>-19.8333333333333</v>
      </c>
      <c r="AL156" s="285">
        <v>-22.2916666666667</v>
      </c>
      <c r="AM156" s="285">
        <v>-12.7083333333333</v>
      </c>
      <c r="AN156" s="285">
        <v>-16.9583333333333</v>
      </c>
      <c r="AO156" s="285">
        <v>-22.6666666666667</v>
      </c>
      <c r="AP156" s="285">
        <v>-23</v>
      </c>
      <c r="AQ156" s="285">
        <v>-19.7916666666667</v>
      </c>
      <c r="AR156" s="285">
        <v>-15.75</v>
      </c>
      <c r="AS156" s="285">
        <v>-19</v>
      </c>
      <c r="AT156" s="285">
        <v>-15.75</v>
      </c>
      <c r="AU156" s="285">
        <v>-18</v>
      </c>
      <c r="AV156" s="286">
        <v>-19.125</v>
      </c>
      <c r="AW156" s="196"/>
      <c r="AX156" s="196"/>
      <c r="AY156" s="196"/>
      <c r="AZ156" s="196"/>
      <c r="BA156" s="196"/>
      <c r="BB156" s="278"/>
      <c r="BC156" s="196"/>
      <c r="BD156" s="196"/>
      <c r="BE156" s="196"/>
      <c r="BF156" s="73"/>
      <c r="BG156" s="73"/>
      <c r="BH156" s="73"/>
      <c r="BI156" s="73"/>
      <c r="BJ156" s="73"/>
      <c r="BK156" s="73"/>
      <c r="BL156" s="73"/>
      <c r="BM156" s="73"/>
    </row>
    <row r="157" spans="1:65" ht="16.7" customHeight="1">
      <c r="A157" s="283">
        <v>24</v>
      </c>
      <c r="B157" s="284">
        <v>141.666666666667</v>
      </c>
      <c r="C157" s="285">
        <v>130.708333333333</v>
      </c>
      <c r="D157" s="285">
        <v>130.75</v>
      </c>
      <c r="E157" s="285">
        <v>193.25</v>
      </c>
      <c r="F157" s="285">
        <v>152.458333333333</v>
      </c>
      <c r="G157" s="285">
        <v>142</v>
      </c>
      <c r="H157" s="285">
        <v>136.25</v>
      </c>
      <c r="I157" s="285">
        <v>133.541666666667</v>
      </c>
      <c r="J157" s="285">
        <v>120</v>
      </c>
      <c r="K157" s="285">
        <v>111.25</v>
      </c>
      <c r="L157" s="285">
        <v>137.666666666667</v>
      </c>
      <c r="M157" s="286">
        <v>143.333333333333</v>
      </c>
      <c r="N157" s="278"/>
      <c r="O157" s="283">
        <v>24</v>
      </c>
      <c r="P157" s="284">
        <v>-37.3333333333333</v>
      </c>
      <c r="Q157" s="285">
        <v>-39</v>
      </c>
      <c r="R157" s="285">
        <v>-33.9583333333333</v>
      </c>
      <c r="S157" s="285">
        <v>-31.5416666666667</v>
      </c>
      <c r="T157" s="285">
        <v>-40.875</v>
      </c>
      <c r="U157" s="285">
        <v>-56.5</v>
      </c>
      <c r="V157" s="285">
        <v>-60</v>
      </c>
      <c r="W157" s="285">
        <v>-58.875</v>
      </c>
      <c r="X157" s="285">
        <v>-69</v>
      </c>
      <c r="Y157" s="285">
        <v>-64.75</v>
      </c>
      <c r="Z157" s="285">
        <v>-35.5833333333333</v>
      </c>
      <c r="AA157" s="286">
        <v>-41.7916666666667</v>
      </c>
      <c r="AB157" s="295"/>
      <c r="AC157" s="278"/>
      <c r="AD157" s="196"/>
      <c r="AE157" s="196"/>
      <c r="AF157" s="196"/>
      <c r="AG157" s="196"/>
      <c r="AH157" s="196"/>
      <c r="AI157" s="196"/>
      <c r="AJ157" s="283">
        <v>24</v>
      </c>
      <c r="AK157" s="284">
        <v>-19.75</v>
      </c>
      <c r="AL157" s="285">
        <v>-22.3333333333333</v>
      </c>
      <c r="AM157" s="285">
        <v>-12.3333333333333</v>
      </c>
      <c r="AN157" s="285">
        <v>-16.1666666666667</v>
      </c>
      <c r="AO157" s="285">
        <v>-23.6666666666667</v>
      </c>
      <c r="AP157" s="285">
        <v>-20.1666666666667</v>
      </c>
      <c r="AQ157" s="285">
        <v>-20.0833333333333</v>
      </c>
      <c r="AR157" s="285">
        <v>-15.7083333333333</v>
      </c>
      <c r="AS157" s="285">
        <v>-18.25</v>
      </c>
      <c r="AT157" s="285">
        <v>-16.0833333333333</v>
      </c>
      <c r="AU157" s="285">
        <v>-18</v>
      </c>
      <c r="AV157" s="286">
        <v>-19</v>
      </c>
      <c r="AW157" s="196"/>
      <c r="AX157" s="196"/>
      <c r="AY157" s="196"/>
      <c r="AZ157" s="196"/>
      <c r="BA157" s="196"/>
      <c r="BB157" s="278"/>
      <c r="BC157" s="196"/>
      <c r="BD157" s="196"/>
      <c r="BE157" s="196"/>
      <c r="BF157" s="73"/>
      <c r="BG157" s="73"/>
      <c r="BH157" s="73"/>
      <c r="BI157" s="73"/>
      <c r="BJ157" s="73"/>
      <c r="BK157" s="73"/>
      <c r="BL157" s="73"/>
      <c r="BM157" s="73"/>
    </row>
    <row r="158" spans="1:65" ht="16.7" customHeight="1">
      <c r="A158" s="283">
        <v>25</v>
      </c>
      <c r="B158" s="284">
        <v>140.958333333333</v>
      </c>
      <c r="C158" s="285">
        <v>130.291666666667</v>
      </c>
      <c r="D158" s="285">
        <v>130.875</v>
      </c>
      <c r="E158" s="285">
        <v>193.083333333333</v>
      </c>
      <c r="F158" s="285">
        <v>151.291666666667</v>
      </c>
      <c r="G158" s="285">
        <v>142</v>
      </c>
      <c r="H158" s="285">
        <v>136</v>
      </c>
      <c r="I158" s="285">
        <v>132.791666666667</v>
      </c>
      <c r="J158" s="285">
        <v>119.666666666667</v>
      </c>
      <c r="K158" s="285">
        <v>112.958333333333</v>
      </c>
      <c r="L158" s="285">
        <v>135.291666666667</v>
      </c>
      <c r="M158" s="286">
        <v>143.291666666667</v>
      </c>
      <c r="N158" s="278"/>
      <c r="O158" s="283">
        <v>25</v>
      </c>
      <c r="P158" s="284">
        <v>-37</v>
      </c>
      <c r="Q158" s="285">
        <v>-39</v>
      </c>
      <c r="R158" s="285">
        <v>-33.4166666666667</v>
      </c>
      <c r="S158" s="285">
        <v>-30.75</v>
      </c>
      <c r="T158" s="285">
        <v>-42.0833333333333</v>
      </c>
      <c r="U158" s="285">
        <v>-57</v>
      </c>
      <c r="V158" s="285">
        <v>-60</v>
      </c>
      <c r="W158" s="285">
        <v>-60</v>
      </c>
      <c r="X158" s="285">
        <v>-68</v>
      </c>
      <c r="Y158" s="285">
        <v>-64</v>
      </c>
      <c r="Z158" s="285">
        <v>-37.3333333333333</v>
      </c>
      <c r="AA158" s="286">
        <v>-41.9583333333333</v>
      </c>
      <c r="AB158" s="295"/>
      <c r="AC158" s="278"/>
      <c r="AD158" s="196"/>
      <c r="AE158" s="196"/>
      <c r="AF158" s="196"/>
      <c r="AG158" s="196"/>
      <c r="AH158" s="196"/>
      <c r="AI158" s="196"/>
      <c r="AJ158" s="283">
        <v>25</v>
      </c>
      <c r="AK158" s="284">
        <v>-20</v>
      </c>
      <c r="AL158" s="285">
        <v>-22.9166666666667</v>
      </c>
      <c r="AM158" s="285">
        <v>-11.7916666666667</v>
      </c>
      <c r="AN158" s="285">
        <v>-17.0833333333333</v>
      </c>
      <c r="AO158" s="285">
        <v>-24.625</v>
      </c>
      <c r="AP158" s="285">
        <v>-19.875</v>
      </c>
      <c r="AQ158" s="285">
        <v>-20.625</v>
      </c>
      <c r="AR158" s="285">
        <v>-16.3333333333333</v>
      </c>
      <c r="AS158" s="285">
        <v>-17.9583333333333</v>
      </c>
      <c r="AT158" s="285">
        <v>-16</v>
      </c>
      <c r="AU158" s="285">
        <v>-18</v>
      </c>
      <c r="AV158" s="286">
        <v>-19.0416666666667</v>
      </c>
      <c r="AW158" s="196"/>
      <c r="AX158" s="196"/>
      <c r="AY158" s="196"/>
      <c r="AZ158" s="196"/>
      <c r="BA158" s="196"/>
      <c r="BB158" s="278"/>
      <c r="BC158" s="196"/>
      <c r="BD158" s="196"/>
      <c r="BE158" s="196"/>
      <c r="BF158" s="73"/>
      <c r="BG158" s="73"/>
      <c r="BH158" s="73"/>
      <c r="BI158" s="73"/>
      <c r="BJ158" s="73"/>
      <c r="BK158" s="73"/>
      <c r="BL158" s="73"/>
      <c r="BM158" s="73"/>
    </row>
    <row r="159" spans="1:65" ht="16.7" customHeight="1">
      <c r="A159" s="283">
        <v>26</v>
      </c>
      <c r="B159" s="284">
        <v>140</v>
      </c>
      <c r="C159" s="285">
        <v>130.5</v>
      </c>
      <c r="D159" s="285">
        <v>130.833333333333</v>
      </c>
      <c r="E159" s="285">
        <v>191.875</v>
      </c>
      <c r="F159" s="285">
        <v>151.041666666667</v>
      </c>
      <c r="G159" s="285">
        <v>142</v>
      </c>
      <c r="H159" s="285">
        <v>136.375</v>
      </c>
      <c r="I159" s="285">
        <v>132.041666666667</v>
      </c>
      <c r="J159" s="285">
        <v>119</v>
      </c>
      <c r="K159" s="285">
        <v>113.25</v>
      </c>
      <c r="L159" s="285">
        <v>133.041666666667</v>
      </c>
      <c r="M159" s="286">
        <v>142.25</v>
      </c>
      <c r="N159" s="278"/>
      <c r="O159" s="283">
        <v>26</v>
      </c>
      <c r="P159" s="284">
        <v>-37</v>
      </c>
      <c r="Q159" s="285">
        <v>-38.875</v>
      </c>
      <c r="R159" s="285">
        <v>-33.2916666666667</v>
      </c>
      <c r="S159" s="285">
        <v>-31</v>
      </c>
      <c r="T159" s="285">
        <v>-42.5</v>
      </c>
      <c r="U159" s="285">
        <v>-57</v>
      </c>
      <c r="V159" s="285">
        <v>-60.5833333333333</v>
      </c>
      <c r="W159" s="285">
        <v>-61.0833333333333</v>
      </c>
      <c r="X159" s="285">
        <v>-68</v>
      </c>
      <c r="Y159" s="285">
        <v>-63.9583333333333</v>
      </c>
      <c r="Z159" s="285">
        <v>-38.6666666666667</v>
      </c>
      <c r="AA159" s="286">
        <v>-41.625</v>
      </c>
      <c r="AB159" s="295"/>
      <c r="AC159" s="278"/>
      <c r="AD159" s="196"/>
      <c r="AE159" s="196"/>
      <c r="AF159" s="196"/>
      <c r="AG159" s="196"/>
      <c r="AH159" s="196"/>
      <c r="AI159" s="196"/>
      <c r="AJ159" s="283">
        <v>26</v>
      </c>
      <c r="AK159" s="284">
        <v>-20</v>
      </c>
      <c r="AL159" s="285">
        <v>-23</v>
      </c>
      <c r="AM159" s="285">
        <v>-13.5416666666667</v>
      </c>
      <c r="AN159" s="285">
        <v>-17.6666666666667</v>
      </c>
      <c r="AO159" s="285">
        <v>-24.9166666666667</v>
      </c>
      <c r="AP159" s="285">
        <v>-18.9166666666667</v>
      </c>
      <c r="AQ159" s="285">
        <v>-21</v>
      </c>
      <c r="AR159" s="285">
        <v>-16.5416666666667</v>
      </c>
      <c r="AS159" s="285">
        <v>-18.0416666666667</v>
      </c>
      <c r="AT159" s="285">
        <v>-16</v>
      </c>
      <c r="AU159" s="285">
        <v>-18</v>
      </c>
      <c r="AV159" s="286">
        <v>-19</v>
      </c>
      <c r="AW159" s="196"/>
      <c r="AX159" s="196"/>
      <c r="AY159" s="196"/>
      <c r="AZ159" s="196"/>
      <c r="BA159" s="196"/>
      <c r="BB159" s="278"/>
      <c r="BC159" s="196"/>
      <c r="BD159" s="196"/>
      <c r="BE159" s="196"/>
      <c r="BF159" s="73"/>
      <c r="BG159" s="73"/>
      <c r="BH159" s="73"/>
      <c r="BI159" s="73"/>
      <c r="BJ159" s="73"/>
      <c r="BK159" s="73"/>
      <c r="BL159" s="73"/>
      <c r="BM159" s="73"/>
    </row>
    <row r="160" spans="1:65" ht="16.7" customHeight="1">
      <c r="A160" s="283">
        <v>27</v>
      </c>
      <c r="B160" s="284">
        <v>139.041666666667</v>
      </c>
      <c r="C160" s="285">
        <v>131</v>
      </c>
      <c r="D160" s="285">
        <v>130.791666666667</v>
      </c>
      <c r="E160" s="285">
        <v>189.916666666667</v>
      </c>
      <c r="F160" s="285">
        <v>150.416666666667</v>
      </c>
      <c r="G160" s="285">
        <v>142.25</v>
      </c>
      <c r="H160" s="285">
        <v>137</v>
      </c>
      <c r="I160" s="285">
        <v>131.5</v>
      </c>
      <c r="J160" s="285">
        <v>118.333333333333</v>
      </c>
      <c r="K160" s="285">
        <v>115.375</v>
      </c>
      <c r="L160" s="285">
        <v>133.291666666667</v>
      </c>
      <c r="M160" s="286">
        <v>143.833333333333</v>
      </c>
      <c r="N160" s="278"/>
      <c r="O160" s="283">
        <v>27</v>
      </c>
      <c r="P160" s="284">
        <v>-37</v>
      </c>
      <c r="Q160" s="285">
        <v>-38.0416666666667</v>
      </c>
      <c r="R160" s="285">
        <v>-33</v>
      </c>
      <c r="S160" s="285">
        <v>-31.5416666666667</v>
      </c>
      <c r="T160" s="285">
        <v>-43.2916666666667</v>
      </c>
      <c r="U160" s="285">
        <v>-57.7083333333333</v>
      </c>
      <c r="V160" s="285">
        <v>-61</v>
      </c>
      <c r="W160" s="285">
        <v>-62</v>
      </c>
      <c r="X160" s="285">
        <v>-68</v>
      </c>
      <c r="Y160" s="285">
        <v>-62.4166666666667</v>
      </c>
      <c r="Z160" s="285">
        <v>-38.7083333333333</v>
      </c>
      <c r="AA160" s="286">
        <v>-41.0833333333333</v>
      </c>
      <c r="AB160" s="295"/>
      <c r="AC160" s="278"/>
      <c r="AD160" s="196"/>
      <c r="AE160" s="196"/>
      <c r="AF160" s="196"/>
      <c r="AG160" s="196"/>
      <c r="AH160" s="196"/>
      <c r="AI160" s="196"/>
      <c r="AJ160" s="283">
        <v>27</v>
      </c>
      <c r="AK160" s="284">
        <v>-20</v>
      </c>
      <c r="AL160" s="285">
        <v>-23.1666666666667</v>
      </c>
      <c r="AM160" s="285">
        <v>-13.5416666666667</v>
      </c>
      <c r="AN160" s="285">
        <v>-18.3333333333333</v>
      </c>
      <c r="AO160" s="285">
        <v>-25.625</v>
      </c>
      <c r="AP160" s="285">
        <v>-18</v>
      </c>
      <c r="AQ160" s="285">
        <v>-21.6666666666667</v>
      </c>
      <c r="AR160" s="285">
        <v>-17.875</v>
      </c>
      <c r="AS160" s="285">
        <v>-18.5</v>
      </c>
      <c r="AT160" s="285">
        <v>-16.3333333333333</v>
      </c>
      <c r="AU160" s="285">
        <v>-18</v>
      </c>
      <c r="AV160" s="286">
        <v>-17.875</v>
      </c>
      <c r="AW160" s="196"/>
      <c r="AX160" s="196"/>
      <c r="AY160" s="196"/>
      <c r="AZ160" s="196"/>
      <c r="BA160" s="196"/>
      <c r="BB160" s="278"/>
      <c r="BC160" s="196"/>
      <c r="BD160" s="196"/>
      <c r="BE160" s="196"/>
      <c r="BF160" s="73"/>
      <c r="BG160" s="73"/>
      <c r="BH160" s="73"/>
      <c r="BI160" s="73"/>
      <c r="BJ160" s="73"/>
      <c r="BK160" s="73"/>
      <c r="BL160" s="73"/>
      <c r="BM160" s="73"/>
    </row>
    <row r="161" spans="1:65" ht="16.7" customHeight="1">
      <c r="A161" s="283">
        <v>28</v>
      </c>
      <c r="B161" s="284">
        <v>138.041666666667</v>
      </c>
      <c r="C161" s="285">
        <v>131.375</v>
      </c>
      <c r="D161" s="285">
        <v>131.083333333333</v>
      </c>
      <c r="E161" s="285">
        <v>186.958333333333</v>
      </c>
      <c r="F161" s="285">
        <v>149.333333333333</v>
      </c>
      <c r="G161" s="285">
        <v>141.958333333333</v>
      </c>
      <c r="H161" s="285">
        <v>136.208333333333</v>
      </c>
      <c r="I161" s="285">
        <v>131</v>
      </c>
      <c r="J161" s="285">
        <v>118</v>
      </c>
      <c r="K161" s="285">
        <v>115.5</v>
      </c>
      <c r="L161" s="285">
        <v>137.083333333333</v>
      </c>
      <c r="M161" s="286">
        <v>144.083333333333</v>
      </c>
      <c r="N161" s="278"/>
      <c r="O161" s="283">
        <v>28</v>
      </c>
      <c r="P161" s="284">
        <v>-37</v>
      </c>
      <c r="Q161" s="285">
        <v>-38.0416666666667</v>
      </c>
      <c r="R161" s="285">
        <v>-33</v>
      </c>
      <c r="S161" s="285">
        <v>-32.4166666666667</v>
      </c>
      <c r="T161" s="285">
        <v>-44.875</v>
      </c>
      <c r="U161" s="285">
        <v>-57.7916666666667</v>
      </c>
      <c r="V161" s="285">
        <v>-61.4166666666667</v>
      </c>
      <c r="W161" s="285">
        <v>-62.7083333333333</v>
      </c>
      <c r="X161" s="285">
        <v>-67.75</v>
      </c>
      <c r="Y161" s="285">
        <v>-60.5833333333333</v>
      </c>
      <c r="Z161" s="285">
        <v>-34.0833333333333</v>
      </c>
      <c r="AA161" s="286">
        <v>-44.0833333333333</v>
      </c>
      <c r="AB161" s="295"/>
      <c r="AC161" s="278"/>
      <c r="AD161" s="196"/>
      <c r="AE161" s="196"/>
      <c r="AF161" s="196"/>
      <c r="AG161" s="196"/>
      <c r="AH161" s="196"/>
      <c r="AI161" s="196"/>
      <c r="AJ161" s="283">
        <v>28</v>
      </c>
      <c r="AK161" s="284">
        <v>-20.1666666666667</v>
      </c>
      <c r="AL161" s="285">
        <v>-23</v>
      </c>
      <c r="AM161" s="285">
        <v>-14.25</v>
      </c>
      <c r="AN161" s="285">
        <v>-19</v>
      </c>
      <c r="AO161" s="285">
        <v>-25.7916666666667</v>
      </c>
      <c r="AP161" s="285">
        <v>-18</v>
      </c>
      <c r="AQ161" s="285">
        <v>-22</v>
      </c>
      <c r="AR161" s="285">
        <v>-16.875</v>
      </c>
      <c r="AS161" s="285">
        <v>-18.5</v>
      </c>
      <c r="AT161" s="285">
        <v>-16.7916666666667</v>
      </c>
      <c r="AU161" s="285">
        <v>-18</v>
      </c>
      <c r="AV161" s="286">
        <v>-17.6666666666667</v>
      </c>
      <c r="AW161" s="196"/>
      <c r="AX161" s="196"/>
      <c r="AY161" s="196"/>
      <c r="AZ161" s="196"/>
      <c r="BA161" s="196"/>
      <c r="BB161" s="278"/>
      <c r="BC161" s="196"/>
      <c r="BD161" s="196"/>
      <c r="BE161" s="196"/>
      <c r="BF161" s="73"/>
      <c r="BG161" s="73"/>
      <c r="BH161" s="73"/>
      <c r="BI161" s="73"/>
      <c r="BJ161" s="73"/>
      <c r="BK161" s="73"/>
      <c r="BL161" s="73"/>
      <c r="BM161" s="73"/>
    </row>
    <row r="162" spans="1:65" ht="16.7" customHeight="1">
      <c r="A162" s="283">
        <v>29</v>
      </c>
      <c r="B162" s="284">
        <v>138</v>
      </c>
      <c r="C162" s="285"/>
      <c r="D162" s="285">
        <v>131.125</v>
      </c>
      <c r="E162" s="285">
        <v>184.125</v>
      </c>
      <c r="F162" s="285">
        <v>148.5</v>
      </c>
      <c r="G162" s="285">
        <v>142.166666666667</v>
      </c>
      <c r="H162" s="285">
        <v>135.625</v>
      </c>
      <c r="I162" s="285">
        <v>130.166666666667</v>
      </c>
      <c r="J162" s="285">
        <v>117.625</v>
      </c>
      <c r="K162" s="285">
        <v>122.625</v>
      </c>
      <c r="L162" s="285">
        <v>135.958333333333</v>
      </c>
      <c r="M162" s="286">
        <v>144.625</v>
      </c>
      <c r="N162" s="278"/>
      <c r="O162" s="283">
        <v>29</v>
      </c>
      <c r="P162" s="284">
        <v>-37</v>
      </c>
      <c r="Q162" s="285"/>
      <c r="R162" s="285">
        <v>-33</v>
      </c>
      <c r="S162" s="285">
        <v>-32.625</v>
      </c>
      <c r="T162" s="285">
        <v>-46.0833333333333</v>
      </c>
      <c r="U162" s="285">
        <v>-58</v>
      </c>
      <c r="V162" s="285">
        <v>-62.5</v>
      </c>
      <c r="W162" s="285">
        <v>-63.5416666666667</v>
      </c>
      <c r="X162" s="285">
        <v>-68</v>
      </c>
      <c r="Y162" s="285">
        <v>-53.875</v>
      </c>
      <c r="Z162" s="285">
        <v>-35.125</v>
      </c>
      <c r="AA162" s="286">
        <v>-44.0416666666667</v>
      </c>
      <c r="AB162" s="295"/>
      <c r="AC162" s="278"/>
      <c r="AD162" s="196"/>
      <c r="AE162" s="196"/>
      <c r="AF162" s="196"/>
      <c r="AG162" s="196"/>
      <c r="AH162" s="196"/>
      <c r="AI162" s="196"/>
      <c r="AJ162" s="283">
        <v>29</v>
      </c>
      <c r="AK162" s="284">
        <v>-20.3333333333333</v>
      </c>
      <c r="AL162" s="285">
        <v>-24</v>
      </c>
      <c r="AM162" s="285">
        <v>-14.625</v>
      </c>
      <c r="AN162" s="285">
        <v>-18.0833333333333</v>
      </c>
      <c r="AO162" s="285">
        <v>-26.5416666666667</v>
      </c>
      <c r="AP162" s="285">
        <v>-18.5416666666667</v>
      </c>
      <c r="AQ162" s="285">
        <v>-22.5</v>
      </c>
      <c r="AR162" s="285">
        <v>-17.0833333333333</v>
      </c>
      <c r="AS162" s="285">
        <v>-18.4166666666667</v>
      </c>
      <c r="AT162" s="285">
        <v>-16.5833333333333</v>
      </c>
      <c r="AU162" s="285">
        <v>-18</v>
      </c>
      <c r="AV162" s="286">
        <v>-18</v>
      </c>
      <c r="AW162" s="196"/>
      <c r="AX162" s="196"/>
      <c r="AY162" s="196"/>
      <c r="AZ162" s="196"/>
      <c r="BA162" s="196"/>
      <c r="BB162" s="278"/>
      <c r="BC162" s="196"/>
      <c r="BD162" s="196"/>
      <c r="BE162" s="196"/>
      <c r="BF162" s="73"/>
      <c r="BG162" s="73"/>
      <c r="BH162" s="73"/>
      <c r="BI162" s="73"/>
      <c r="BJ162" s="73"/>
      <c r="BK162" s="73"/>
      <c r="BL162" s="73"/>
      <c r="BM162" s="73"/>
    </row>
    <row r="163" spans="1:65" ht="16.7" customHeight="1">
      <c r="A163" s="283">
        <v>30</v>
      </c>
      <c r="B163" s="284">
        <v>138.125</v>
      </c>
      <c r="C163" s="285"/>
      <c r="D163" s="285">
        <v>131.666666666667</v>
      </c>
      <c r="E163" s="285">
        <v>182.958333333333</v>
      </c>
      <c r="F163" s="285">
        <v>149.583333333333</v>
      </c>
      <c r="G163" s="285">
        <v>144.5</v>
      </c>
      <c r="H163" s="285">
        <v>135</v>
      </c>
      <c r="I163" s="285">
        <v>130</v>
      </c>
      <c r="J163" s="285">
        <v>117.041666666667</v>
      </c>
      <c r="K163" s="285">
        <v>125.875</v>
      </c>
      <c r="L163" s="285">
        <v>132.708333333333</v>
      </c>
      <c r="M163" s="286">
        <v>145.875</v>
      </c>
      <c r="N163" s="278"/>
      <c r="O163" s="283">
        <v>30</v>
      </c>
      <c r="P163" s="284">
        <v>-37</v>
      </c>
      <c r="Q163" s="285"/>
      <c r="R163" s="285">
        <v>-32.6666666666667</v>
      </c>
      <c r="S163" s="285">
        <v>-32.625</v>
      </c>
      <c r="T163" s="285">
        <v>-44.9583333333333</v>
      </c>
      <c r="U163" s="285">
        <v>-54.4166666666667</v>
      </c>
      <c r="V163" s="285">
        <v>-63.5833333333333</v>
      </c>
      <c r="W163" s="285">
        <v>-64</v>
      </c>
      <c r="X163" s="285">
        <v>-68</v>
      </c>
      <c r="Y163" s="285">
        <v>-46</v>
      </c>
      <c r="Z163" s="285">
        <v>-37.0416666666667</v>
      </c>
      <c r="AA163" s="286">
        <v>-41.4166666666667</v>
      </c>
      <c r="AB163" s="295"/>
      <c r="AC163" s="278"/>
      <c r="AD163" s="196"/>
      <c r="AE163" s="196"/>
      <c r="AF163" s="196"/>
      <c r="AG163" s="196"/>
      <c r="AH163" s="196"/>
      <c r="AI163" s="196"/>
      <c r="AJ163" s="283">
        <v>30</v>
      </c>
      <c r="AK163" s="284">
        <v>-20.5833333333333</v>
      </c>
      <c r="AL163" s="285"/>
      <c r="AM163" s="285">
        <v>-15.625</v>
      </c>
      <c r="AN163" s="285">
        <v>-19.0416666666667</v>
      </c>
      <c r="AO163" s="285">
        <v>-23.1666666666667</v>
      </c>
      <c r="AP163" s="285">
        <v>-19.5416666666667</v>
      </c>
      <c r="AQ163" s="285">
        <v>-22.5416666666667</v>
      </c>
      <c r="AR163" s="285">
        <v>-17.5833333333333</v>
      </c>
      <c r="AS163" s="285">
        <v>-18.2916666666667</v>
      </c>
      <c r="AT163" s="285">
        <v>-16.9166666666667</v>
      </c>
      <c r="AU163" s="285">
        <v>-17</v>
      </c>
      <c r="AV163" s="286">
        <v>-18</v>
      </c>
      <c r="AW163" s="196"/>
      <c r="AX163" s="196"/>
      <c r="AY163" s="196"/>
      <c r="AZ163" s="196"/>
      <c r="BA163" s="196"/>
      <c r="BB163" s="278"/>
      <c r="BC163" s="196"/>
      <c r="BD163" s="196"/>
      <c r="BE163" s="196"/>
      <c r="BF163" s="73"/>
      <c r="BG163" s="73"/>
      <c r="BH163" s="73"/>
      <c r="BI163" s="73"/>
      <c r="BJ163" s="73"/>
      <c r="BK163" s="73"/>
      <c r="BL163" s="73"/>
      <c r="BM163" s="73"/>
    </row>
    <row r="164" spans="1:65" ht="16.7" customHeight="1">
      <c r="A164" s="287">
        <v>31</v>
      </c>
      <c r="B164" s="288">
        <v>138.458333333333</v>
      </c>
      <c r="C164" s="289"/>
      <c r="D164" s="289">
        <v>131.291666666667</v>
      </c>
      <c r="E164" s="289"/>
      <c r="F164" s="289">
        <v>148.625</v>
      </c>
      <c r="G164" s="289"/>
      <c r="H164" s="289">
        <v>135</v>
      </c>
      <c r="I164" s="289">
        <v>129.041666666667</v>
      </c>
      <c r="J164" s="289"/>
      <c r="K164" s="289">
        <v>123.666666666667</v>
      </c>
      <c r="L164" s="289"/>
      <c r="M164" s="290">
        <v>145.083333333333</v>
      </c>
      <c r="N164" s="278"/>
      <c r="O164" s="287">
        <v>31</v>
      </c>
      <c r="P164" s="288">
        <v>-37.125</v>
      </c>
      <c r="Q164" s="289"/>
      <c r="R164" s="289">
        <v>-32.0416666666667</v>
      </c>
      <c r="S164" s="289"/>
      <c r="T164" s="289">
        <v>-46.375</v>
      </c>
      <c r="U164" s="289"/>
      <c r="V164" s="289">
        <v>-64.4583333333333</v>
      </c>
      <c r="W164" s="289">
        <v>-64.5833333333333</v>
      </c>
      <c r="X164" s="289"/>
      <c r="Y164" s="289">
        <v>-47</v>
      </c>
      <c r="Z164" s="289"/>
      <c r="AA164" s="290">
        <v>-40.75</v>
      </c>
      <c r="AB164" s="295"/>
      <c r="AC164" s="278"/>
      <c r="AD164" s="278"/>
      <c r="AE164" s="278"/>
      <c r="AF164" s="278"/>
      <c r="AG164" s="278"/>
      <c r="AH164" s="278"/>
      <c r="AI164" s="278"/>
      <c r="AJ164" s="287">
        <v>31</v>
      </c>
      <c r="AK164" s="288">
        <v>-20.8333333333333</v>
      </c>
      <c r="AL164" s="289"/>
      <c r="AM164" s="289">
        <v>-15.9583333333333</v>
      </c>
      <c r="AN164" s="289"/>
      <c r="AO164" s="289">
        <v>-21.6666666666667</v>
      </c>
      <c r="AP164" s="289"/>
      <c r="AQ164" s="289">
        <v>-21.0833333333333</v>
      </c>
      <c r="AR164" s="289">
        <v>-17.9166666666667</v>
      </c>
      <c r="AS164" s="289"/>
      <c r="AT164" s="289">
        <v>-17.0416666666667</v>
      </c>
      <c r="AU164" s="289"/>
      <c r="AV164" s="290">
        <v>-17.5416666666667</v>
      </c>
      <c r="AW164" s="278"/>
      <c r="AX164" s="278"/>
      <c r="AY164" s="278"/>
      <c r="AZ164" s="278"/>
      <c r="BA164" s="278"/>
      <c r="BB164" s="278"/>
      <c r="BC164" s="196"/>
      <c r="BD164" s="196"/>
      <c r="BE164" s="196"/>
      <c r="BF164" s="73"/>
      <c r="BG164" s="73"/>
      <c r="BH164" s="73"/>
      <c r="BI164" s="73"/>
      <c r="BJ164" s="73"/>
      <c r="BK164" s="73"/>
      <c r="BL164" s="73"/>
      <c r="BM164" s="73"/>
    </row>
    <row r="165" spans="1:65" ht="16.7" customHeight="1">
      <c r="A165" s="279" t="s">
        <v>418</v>
      </c>
      <c r="B165" s="280">
        <f t="shared" ref="B165:M165" si="12">AVERAGE(B134:B164)</f>
        <v>149.56317204301081</v>
      </c>
      <c r="C165" s="281">
        <f t="shared" si="12"/>
        <v>135.09821428571428</v>
      </c>
      <c r="D165" s="281">
        <f t="shared" si="12"/>
        <v>130.1720430107527</v>
      </c>
      <c r="E165" s="281">
        <f t="shared" si="12"/>
        <v>163.34999999999994</v>
      </c>
      <c r="F165" s="281">
        <f t="shared" si="12"/>
        <v>157.5887096774193</v>
      </c>
      <c r="G165" s="281">
        <f t="shared" si="12"/>
        <v>144.1944444444444</v>
      </c>
      <c r="H165" s="281">
        <f t="shared" si="12"/>
        <v>137.81317204301075</v>
      </c>
      <c r="I165" s="281">
        <f t="shared" si="12"/>
        <v>134.59543010752697</v>
      </c>
      <c r="J165" s="281">
        <f t="shared" si="12"/>
        <v>122.29444444444447</v>
      </c>
      <c r="K165" s="281">
        <f t="shared" si="12"/>
        <v>115.16532258064517</v>
      </c>
      <c r="L165" s="281">
        <f t="shared" si="12"/>
        <v>137.44305555555553</v>
      </c>
      <c r="M165" s="282">
        <f t="shared" si="12"/>
        <v>139.18145161290323</v>
      </c>
      <c r="N165" s="291"/>
      <c r="O165" s="279" t="s">
        <v>418</v>
      </c>
      <c r="P165" s="280">
        <f t="shared" ref="P165:AA165" si="13">AVERAGE(P134:P164)</f>
        <v>-38.522849462365592</v>
      </c>
      <c r="Q165" s="281">
        <f t="shared" si="13"/>
        <v>-39.083333333333336</v>
      </c>
      <c r="R165" s="281">
        <f t="shared" si="13"/>
        <v>-35.883064516129046</v>
      </c>
      <c r="S165" s="281">
        <f t="shared" si="13"/>
        <v>-31.062500000000014</v>
      </c>
      <c r="T165" s="281">
        <f t="shared" si="13"/>
        <v>-39.368279569892465</v>
      </c>
      <c r="U165" s="281">
        <f t="shared" si="13"/>
        <v>-52.13333333333334</v>
      </c>
      <c r="V165" s="281">
        <f t="shared" si="13"/>
        <v>-61.298387096774192</v>
      </c>
      <c r="W165" s="281">
        <f t="shared" si="13"/>
        <v>-62.244623655913976</v>
      </c>
      <c r="X165" s="281">
        <f t="shared" si="13"/>
        <v>-68.256944444444443</v>
      </c>
      <c r="Y165" s="281">
        <f t="shared" si="13"/>
        <v>-65.68413978494624</v>
      </c>
      <c r="Z165" s="281">
        <f t="shared" si="13"/>
        <v>-36.791666666666664</v>
      </c>
      <c r="AA165" s="282">
        <f t="shared" si="13"/>
        <v>-39.432795698924728</v>
      </c>
      <c r="AB165" s="295"/>
      <c r="AC165" s="314"/>
      <c r="AD165" s="314"/>
      <c r="AE165" s="314"/>
      <c r="AF165" s="314"/>
      <c r="AG165" s="314"/>
      <c r="AH165" s="314"/>
      <c r="AI165" s="314"/>
      <c r="AJ165" s="279" t="s">
        <v>418</v>
      </c>
      <c r="AK165" s="280">
        <f t="shared" ref="AK165:AV165" si="14">AVERAGE(AK134:AK164)</f>
        <v>-18.158602150537629</v>
      </c>
      <c r="AL165" s="281">
        <f t="shared" si="14"/>
        <v>-23.198275862068968</v>
      </c>
      <c r="AM165" s="281">
        <f t="shared" si="14"/>
        <v>-18.5510752688172</v>
      </c>
      <c r="AN165" s="281">
        <f t="shared" si="14"/>
        <v>-17.770833333333329</v>
      </c>
      <c r="AO165" s="281">
        <f t="shared" si="14"/>
        <v>-22.400537634408618</v>
      </c>
      <c r="AP165" s="281">
        <f t="shared" si="14"/>
        <v>-20.966666666666676</v>
      </c>
      <c r="AQ165" s="281">
        <f t="shared" si="14"/>
        <v>-20.763440860215056</v>
      </c>
      <c r="AR165" s="281">
        <f t="shared" si="14"/>
        <v>-18.499999999999996</v>
      </c>
      <c r="AS165" s="281">
        <f t="shared" si="14"/>
        <v>-18.576388888888893</v>
      </c>
      <c r="AT165" s="281">
        <f t="shared" si="14"/>
        <v>-16.809139784946243</v>
      </c>
      <c r="AU165" s="281">
        <f t="shared" si="14"/>
        <v>-16.215277777777779</v>
      </c>
      <c r="AV165" s="282">
        <f t="shared" si="14"/>
        <v>-18.286290322580651</v>
      </c>
      <c r="AW165" s="314"/>
      <c r="AX165" s="314"/>
      <c r="AY165" s="314"/>
      <c r="AZ165" s="314"/>
      <c r="BA165" s="314"/>
      <c r="BB165" s="314"/>
      <c r="BC165" s="196"/>
      <c r="BD165" s="196"/>
      <c r="BE165" s="196"/>
      <c r="BF165" s="73"/>
      <c r="BG165" s="73"/>
      <c r="BH165" s="73"/>
      <c r="BI165" s="73"/>
      <c r="BJ165" s="73"/>
      <c r="BK165" s="73"/>
      <c r="BL165" s="73"/>
      <c r="BM165" s="73"/>
    </row>
    <row r="166" spans="1:65" ht="16.7" customHeight="1">
      <c r="A166" s="283" t="s">
        <v>419</v>
      </c>
      <c r="B166" s="294">
        <v>167</v>
      </c>
      <c r="C166" s="295">
        <v>139</v>
      </c>
      <c r="D166" s="295">
        <v>132</v>
      </c>
      <c r="E166" s="295">
        <v>206</v>
      </c>
      <c r="F166" s="295">
        <v>182</v>
      </c>
      <c r="G166" s="295">
        <v>148</v>
      </c>
      <c r="H166" s="295">
        <v>144</v>
      </c>
      <c r="I166" s="295">
        <v>149</v>
      </c>
      <c r="J166" s="295">
        <v>130</v>
      </c>
      <c r="K166" s="295">
        <v>127</v>
      </c>
      <c r="L166" s="295">
        <v>166</v>
      </c>
      <c r="M166" s="296">
        <v>147</v>
      </c>
      <c r="N166" s="293"/>
      <c r="O166" s="283" t="s">
        <v>419</v>
      </c>
      <c r="P166" s="294">
        <v>-42</v>
      </c>
      <c r="Q166" s="295">
        <v>-40</v>
      </c>
      <c r="R166" s="295">
        <v>-39</v>
      </c>
      <c r="S166" s="295">
        <v>-41</v>
      </c>
      <c r="T166" s="295">
        <v>-48</v>
      </c>
      <c r="U166" s="295">
        <v>-58</v>
      </c>
      <c r="V166" s="295">
        <v>-68</v>
      </c>
      <c r="W166" s="295">
        <v>-72</v>
      </c>
      <c r="X166" s="295">
        <v>-71</v>
      </c>
      <c r="Y166" s="295">
        <v>-70</v>
      </c>
      <c r="Z166" s="295">
        <v>-50</v>
      </c>
      <c r="AA166" s="296">
        <v>-46</v>
      </c>
      <c r="AB166" s="295"/>
      <c r="AC166" s="278"/>
      <c r="AD166" s="196"/>
      <c r="AE166" s="196"/>
      <c r="AF166" s="196"/>
      <c r="AG166" s="196"/>
      <c r="AH166" s="196"/>
      <c r="AI166" s="196"/>
      <c r="AJ166" s="283" t="s">
        <v>419</v>
      </c>
      <c r="AK166" s="294">
        <v>-14</v>
      </c>
      <c r="AL166" s="295">
        <v>-20</v>
      </c>
      <c r="AM166" s="295">
        <v>-11</v>
      </c>
      <c r="AN166" s="295">
        <v>-15</v>
      </c>
      <c r="AO166" s="295">
        <v>-18</v>
      </c>
      <c r="AP166" s="295">
        <v>-16</v>
      </c>
      <c r="AQ166" s="295">
        <v>-16</v>
      </c>
      <c r="AR166" s="295">
        <v>-12</v>
      </c>
      <c r="AS166" s="295">
        <v>-17</v>
      </c>
      <c r="AT166" s="295">
        <v>-14</v>
      </c>
      <c r="AU166" s="295">
        <v>-12</v>
      </c>
      <c r="AV166" s="296">
        <v>-17</v>
      </c>
      <c r="AW166" s="278"/>
      <c r="AX166" s="278"/>
      <c r="AY166" s="278"/>
      <c r="AZ166" s="278"/>
      <c r="BA166" s="278"/>
      <c r="BB166" s="278"/>
      <c r="BC166" s="196"/>
      <c r="BD166" s="196"/>
      <c r="BE166" s="196"/>
      <c r="BF166" s="73"/>
      <c r="BG166" s="73"/>
      <c r="BH166" s="73"/>
      <c r="BI166" s="73"/>
      <c r="BJ166" s="73"/>
      <c r="BK166" s="73"/>
      <c r="BL166" s="73"/>
      <c r="BM166" s="73"/>
    </row>
    <row r="167" spans="1:65" ht="16.7" customHeight="1">
      <c r="A167" s="287" t="s">
        <v>420</v>
      </c>
      <c r="B167" s="297">
        <v>138</v>
      </c>
      <c r="C167" s="298">
        <v>130</v>
      </c>
      <c r="D167" s="298">
        <v>127</v>
      </c>
      <c r="E167" s="298">
        <v>129</v>
      </c>
      <c r="F167" s="298">
        <v>148</v>
      </c>
      <c r="G167" s="298">
        <v>141</v>
      </c>
      <c r="H167" s="298">
        <v>134</v>
      </c>
      <c r="I167" s="298">
        <v>129</v>
      </c>
      <c r="J167" s="298">
        <v>117</v>
      </c>
      <c r="K167" s="298">
        <v>110</v>
      </c>
      <c r="L167" s="298">
        <v>121</v>
      </c>
      <c r="M167" s="299">
        <v>131</v>
      </c>
      <c r="N167" s="293"/>
      <c r="O167" s="287" t="s">
        <v>420</v>
      </c>
      <c r="P167" s="297">
        <v>-37</v>
      </c>
      <c r="Q167" s="298">
        <v>-38</v>
      </c>
      <c r="R167" s="298">
        <v>-32</v>
      </c>
      <c r="S167" s="298">
        <v>-24</v>
      </c>
      <c r="T167" s="298">
        <v>-32</v>
      </c>
      <c r="U167" s="298">
        <v>-46</v>
      </c>
      <c r="V167" s="298">
        <v>-53</v>
      </c>
      <c r="W167" s="298">
        <v>-52</v>
      </c>
      <c r="X167" s="298">
        <v>-64</v>
      </c>
      <c r="Y167" s="298">
        <v>-46</v>
      </c>
      <c r="Z167" s="298">
        <v>-24</v>
      </c>
      <c r="AA167" s="299">
        <v>-31</v>
      </c>
      <c r="AB167" s="295"/>
      <c r="AC167" s="278"/>
      <c r="AD167" s="278"/>
      <c r="AE167" s="278"/>
      <c r="AF167" s="278"/>
      <c r="AG167" s="278"/>
      <c r="AH167" s="278"/>
      <c r="AI167" s="278"/>
      <c r="AJ167" s="287" t="s">
        <v>420</v>
      </c>
      <c r="AK167" s="297">
        <v>-22</v>
      </c>
      <c r="AL167" s="298">
        <v>-25</v>
      </c>
      <c r="AM167" s="298">
        <v>-27</v>
      </c>
      <c r="AN167" s="298">
        <v>-20</v>
      </c>
      <c r="AO167" s="298">
        <v>-27</v>
      </c>
      <c r="AP167" s="298">
        <v>-24</v>
      </c>
      <c r="AQ167" s="298">
        <v>-25</v>
      </c>
      <c r="AR167" s="298">
        <v>-24</v>
      </c>
      <c r="AS167" s="298">
        <v>-21</v>
      </c>
      <c r="AT167" s="298">
        <v>-19</v>
      </c>
      <c r="AU167" s="298">
        <v>-18</v>
      </c>
      <c r="AV167" s="299">
        <v>-20</v>
      </c>
      <c r="AW167" s="278"/>
      <c r="AX167" s="278"/>
      <c r="AY167" s="278"/>
      <c r="AZ167" s="278"/>
      <c r="BA167" s="278"/>
      <c r="BB167" s="278"/>
      <c r="BC167" s="196"/>
      <c r="BD167" s="196"/>
      <c r="BE167" s="196"/>
      <c r="BF167" s="73"/>
      <c r="BG167" s="73"/>
      <c r="BH167" s="73"/>
      <c r="BI167" s="73"/>
      <c r="BJ167" s="73"/>
      <c r="BK167" s="73"/>
      <c r="BL167" s="73"/>
      <c r="BM167" s="73"/>
    </row>
    <row r="168" spans="1:65" ht="16.7" customHeight="1">
      <c r="A168" s="418" t="s">
        <v>486</v>
      </c>
      <c r="B168" s="418"/>
      <c r="C168" s="418"/>
      <c r="D168" s="418" t="s">
        <v>487</v>
      </c>
      <c r="E168" s="418"/>
      <c r="F168" s="418"/>
      <c r="G168" s="418"/>
      <c r="H168" s="418"/>
      <c r="I168" s="418" t="s">
        <v>488</v>
      </c>
      <c r="J168" s="418"/>
      <c r="K168" s="418"/>
      <c r="L168" s="418"/>
      <c r="M168" s="418"/>
      <c r="N168" s="196"/>
      <c r="O168" s="418" t="s">
        <v>489</v>
      </c>
      <c r="P168" s="418"/>
      <c r="Q168" s="418"/>
      <c r="R168" s="418" t="s">
        <v>490</v>
      </c>
      <c r="S168" s="418"/>
      <c r="T168" s="418"/>
      <c r="U168" s="418"/>
      <c r="V168" s="418"/>
      <c r="W168" s="418" t="s">
        <v>491</v>
      </c>
      <c r="X168" s="418"/>
      <c r="Y168" s="418"/>
      <c r="Z168" s="418"/>
      <c r="AA168" s="418"/>
      <c r="AB168" s="415"/>
      <c r="AC168" s="415"/>
      <c r="AD168" s="415"/>
      <c r="AE168" s="415"/>
      <c r="AF168" s="415"/>
      <c r="AG168" s="415"/>
      <c r="AH168" s="415"/>
      <c r="AI168" s="415"/>
      <c r="AJ168" s="418" t="s">
        <v>421</v>
      </c>
      <c r="AK168" s="418"/>
      <c r="AL168" s="418"/>
      <c r="AM168" s="418" t="s">
        <v>473</v>
      </c>
      <c r="AN168" s="418"/>
      <c r="AO168" s="418"/>
      <c r="AP168" s="418"/>
      <c r="AQ168" s="418"/>
      <c r="AR168" s="418" t="s">
        <v>492</v>
      </c>
      <c r="AS168" s="418"/>
      <c r="AT168" s="418"/>
      <c r="AU168" s="418"/>
      <c r="AV168" s="418"/>
      <c r="AW168" s="196"/>
      <c r="AX168" s="300"/>
      <c r="AY168" s="196"/>
      <c r="AZ168" s="196"/>
      <c r="BA168" s="196"/>
      <c r="BB168" s="196"/>
      <c r="BC168" s="196"/>
      <c r="BD168" s="196"/>
      <c r="BE168" s="196"/>
      <c r="BF168" s="73"/>
      <c r="BG168" s="73"/>
      <c r="BH168" s="73"/>
      <c r="BI168" s="73"/>
      <c r="BJ168" s="73"/>
      <c r="BK168" s="73"/>
      <c r="BL168" s="73"/>
      <c r="BM168" s="73"/>
    </row>
    <row r="169" spans="1:65" ht="16.7" customHeight="1">
      <c r="A169" s="300"/>
      <c r="B169" s="196"/>
      <c r="C169" s="196"/>
      <c r="D169" s="300"/>
      <c r="E169" s="196"/>
      <c r="F169" s="196"/>
      <c r="G169" s="415"/>
      <c r="H169" s="415"/>
      <c r="I169" s="300"/>
      <c r="J169" s="196"/>
      <c r="K169" s="196"/>
      <c r="L169" s="196"/>
      <c r="M169" s="196"/>
      <c r="N169" s="196"/>
      <c r="O169" s="300"/>
      <c r="P169" s="196"/>
      <c r="Q169" s="196"/>
      <c r="R169" s="300"/>
      <c r="S169" s="196"/>
      <c r="T169" s="419">
        <v>41947</v>
      </c>
      <c r="U169" s="419"/>
      <c r="V169" s="419"/>
      <c r="W169" s="300"/>
      <c r="X169" s="196"/>
      <c r="Y169" s="196"/>
      <c r="Z169" s="196"/>
      <c r="AA169" s="196"/>
      <c r="AB169" s="300"/>
      <c r="AC169" s="196"/>
      <c r="AD169" s="196"/>
      <c r="AE169" s="300"/>
      <c r="AF169" s="196"/>
      <c r="AG169" s="196"/>
      <c r="AH169" s="196"/>
      <c r="AI169" s="196"/>
      <c r="AJ169" s="300"/>
      <c r="AK169" s="196"/>
      <c r="AL169" s="196"/>
      <c r="AM169" s="300"/>
      <c r="AN169" s="196"/>
      <c r="AO169" s="196"/>
      <c r="AP169" s="196"/>
      <c r="AQ169" s="196"/>
      <c r="AR169" s="300"/>
      <c r="AS169" s="196"/>
      <c r="AT169" s="196"/>
      <c r="AU169" s="196"/>
      <c r="AV169" s="196"/>
      <c r="AW169" s="196"/>
      <c r="AX169" s="300"/>
      <c r="AY169" s="196"/>
      <c r="AZ169" s="196"/>
      <c r="BA169" s="196"/>
      <c r="BB169" s="196"/>
      <c r="BC169" s="196"/>
      <c r="BD169" s="196"/>
      <c r="BE169" s="196"/>
      <c r="BF169" s="73"/>
      <c r="BG169" s="73"/>
      <c r="BH169" s="73"/>
      <c r="BI169" s="73"/>
      <c r="BJ169" s="73"/>
      <c r="BK169" s="73"/>
      <c r="BL169" s="73"/>
      <c r="BM169" s="73"/>
    </row>
    <row r="170" spans="1:65" ht="16.7" customHeight="1">
      <c r="A170" s="300"/>
      <c r="B170" s="196"/>
      <c r="C170" s="196"/>
      <c r="D170" s="300"/>
      <c r="E170" s="196"/>
      <c r="F170" s="196"/>
      <c r="G170" s="196"/>
      <c r="H170" s="196"/>
      <c r="I170" s="300"/>
      <c r="J170" s="196"/>
      <c r="K170" s="196"/>
      <c r="L170" s="196"/>
      <c r="M170" s="196"/>
      <c r="N170" s="196"/>
      <c r="O170" s="300"/>
      <c r="P170" s="196"/>
      <c r="Q170" s="196"/>
      <c r="R170" s="300"/>
      <c r="S170" s="196"/>
      <c r="T170" s="276"/>
      <c r="U170" s="196"/>
      <c r="V170" s="196"/>
      <c r="W170" s="300"/>
      <c r="X170" s="196"/>
      <c r="Y170" s="196"/>
      <c r="Z170" s="196"/>
      <c r="AA170" s="196"/>
      <c r="AB170" s="300"/>
      <c r="AC170" s="196"/>
      <c r="AD170" s="196"/>
      <c r="AE170" s="300"/>
      <c r="AF170" s="196"/>
      <c r="AG170" s="196"/>
      <c r="AH170" s="196"/>
      <c r="AI170" s="196"/>
      <c r="AJ170" s="300"/>
      <c r="AK170" s="196"/>
      <c r="AL170" s="196"/>
      <c r="AM170" s="300"/>
      <c r="AN170" s="196"/>
      <c r="AO170" s="196"/>
      <c r="AP170" s="196"/>
      <c r="AQ170" s="196"/>
      <c r="AR170" s="300"/>
      <c r="AS170" s="196"/>
      <c r="AT170" s="196"/>
      <c r="AU170" s="196"/>
      <c r="AV170" s="196"/>
      <c r="AW170" s="196"/>
      <c r="AX170" s="300"/>
      <c r="AY170" s="196"/>
      <c r="AZ170" s="196"/>
      <c r="BA170" s="196"/>
      <c r="BB170" s="196"/>
      <c r="BC170" s="196"/>
      <c r="BD170" s="196"/>
      <c r="BE170" s="196"/>
      <c r="BF170" s="73"/>
      <c r="BG170" s="73"/>
      <c r="BH170" s="73"/>
      <c r="BI170" s="73"/>
      <c r="BJ170" s="73"/>
      <c r="BK170" s="73"/>
      <c r="BL170" s="73"/>
      <c r="BM170" s="73"/>
    </row>
    <row r="171" spans="1:65" ht="16.7" customHeight="1">
      <c r="A171" s="300"/>
      <c r="B171" s="196"/>
      <c r="C171" s="196"/>
      <c r="D171" s="300"/>
      <c r="E171" s="196"/>
      <c r="F171" s="196"/>
      <c r="G171" s="196"/>
      <c r="H171" s="196"/>
      <c r="I171" s="300"/>
      <c r="J171" s="196"/>
      <c r="K171" s="196"/>
      <c r="L171" s="196"/>
      <c r="M171" s="196"/>
      <c r="N171" s="196"/>
      <c r="O171" s="300"/>
      <c r="P171" s="196"/>
      <c r="Q171" s="196"/>
      <c r="R171" s="300"/>
      <c r="S171" s="196"/>
      <c r="T171" s="276"/>
      <c r="U171" s="196"/>
      <c r="V171" s="196"/>
      <c r="W171" s="300"/>
      <c r="X171" s="196"/>
      <c r="Y171" s="196"/>
      <c r="Z171" s="196"/>
      <c r="AA171" s="196"/>
      <c r="AB171" s="300"/>
      <c r="AC171" s="196"/>
      <c r="AD171" s="196"/>
      <c r="AE171" s="300"/>
      <c r="AF171" s="196"/>
      <c r="AG171" s="196"/>
      <c r="AH171" s="196"/>
      <c r="AI171" s="196"/>
      <c r="AJ171" s="300"/>
      <c r="AK171" s="196"/>
      <c r="AL171" s="196"/>
      <c r="AM171" s="300"/>
      <c r="AN171" s="196"/>
      <c r="AO171" s="196"/>
      <c r="AP171" s="196"/>
      <c r="AQ171" s="196"/>
      <c r="AR171" s="300"/>
      <c r="AS171" s="196"/>
      <c r="AT171" s="196"/>
      <c r="AU171" s="196"/>
      <c r="AV171" s="196"/>
      <c r="AW171" s="196"/>
      <c r="AX171" s="300"/>
      <c r="AY171" s="196"/>
      <c r="AZ171" s="196"/>
      <c r="BA171" s="196"/>
      <c r="BB171" s="196"/>
      <c r="BC171" s="196"/>
      <c r="BD171" s="196"/>
      <c r="BE171" s="196"/>
      <c r="BF171" s="73"/>
      <c r="BG171" s="73"/>
      <c r="BH171" s="73"/>
      <c r="BI171" s="73"/>
      <c r="BJ171" s="73"/>
      <c r="BK171" s="73"/>
      <c r="BL171" s="73"/>
      <c r="BM171" s="73"/>
    </row>
    <row r="172" spans="1:65" ht="16.7" customHeight="1">
      <c r="A172" s="275" t="s">
        <v>493</v>
      </c>
      <c r="B172" s="196"/>
      <c r="C172" s="196"/>
      <c r="D172" s="196"/>
      <c r="E172" s="196"/>
      <c r="F172" s="196"/>
      <c r="G172" s="196"/>
      <c r="H172" s="278"/>
      <c r="I172" s="196"/>
      <c r="J172" s="196"/>
      <c r="K172" s="196"/>
      <c r="L172" s="196"/>
      <c r="M172" s="196"/>
      <c r="N172" s="278"/>
      <c r="O172" s="196"/>
      <c r="P172" s="196"/>
      <c r="Q172" s="196"/>
      <c r="R172" s="196"/>
      <c r="S172" s="196"/>
      <c r="T172" s="415"/>
      <c r="U172" s="415"/>
      <c r="V172" s="415"/>
      <c r="W172" s="196"/>
      <c r="X172" s="196"/>
      <c r="Y172" s="278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73"/>
      <c r="BG172" s="73"/>
      <c r="BH172" s="73"/>
      <c r="BI172" s="73"/>
      <c r="BJ172" s="73"/>
      <c r="BK172" s="73"/>
      <c r="BL172" s="73"/>
      <c r="BM172" s="73"/>
    </row>
    <row r="173" spans="1:65" ht="16.7" customHeight="1">
      <c r="A173" s="196"/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278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278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73"/>
      <c r="BG173" s="73"/>
      <c r="BH173" s="73"/>
      <c r="BI173" s="73"/>
      <c r="BJ173" s="73"/>
      <c r="BK173" s="73"/>
      <c r="BL173" s="73"/>
      <c r="BM173" s="73"/>
    </row>
    <row r="174" spans="1:65" ht="16.7" customHeight="1">
      <c r="A174" s="196" t="s">
        <v>494</v>
      </c>
      <c r="B174" s="196"/>
      <c r="C174" s="196"/>
      <c r="D174" s="196"/>
      <c r="E174" s="196"/>
      <c r="F174" s="196"/>
      <c r="G174" s="196"/>
      <c r="H174" s="196"/>
      <c r="I174" s="196"/>
      <c r="J174" s="196"/>
      <c r="K174" s="276" t="s">
        <v>495</v>
      </c>
      <c r="L174" s="196"/>
      <c r="M174" s="196"/>
      <c r="N174" s="196"/>
      <c r="O174" s="196" t="s">
        <v>496</v>
      </c>
      <c r="P174" s="196"/>
      <c r="Q174" s="196"/>
      <c r="R174" s="196"/>
      <c r="S174" s="196"/>
      <c r="T174" s="196"/>
      <c r="U174" s="196"/>
      <c r="V174" s="196"/>
      <c r="W174" s="196"/>
      <c r="X174" s="196"/>
      <c r="Y174" s="276" t="s">
        <v>414</v>
      </c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73"/>
      <c r="BG174" s="73"/>
      <c r="BH174" s="73"/>
      <c r="BI174" s="73"/>
      <c r="BJ174" s="73"/>
      <c r="BK174" s="73"/>
      <c r="BL174" s="73"/>
      <c r="BM174" s="73"/>
    </row>
    <row r="175" spans="1:65" ht="16.7" customHeight="1">
      <c r="A175" s="417" t="s">
        <v>415</v>
      </c>
      <c r="B175" s="416" t="s">
        <v>416</v>
      </c>
      <c r="C175" s="416"/>
      <c r="D175" s="416"/>
      <c r="E175" s="416"/>
      <c r="F175" s="416"/>
      <c r="G175" s="416"/>
      <c r="H175" s="416"/>
      <c r="I175" s="416"/>
      <c r="J175" s="416"/>
      <c r="K175" s="416"/>
      <c r="L175" s="416"/>
      <c r="M175" s="416"/>
      <c r="N175" s="196"/>
      <c r="O175" s="417" t="s">
        <v>417</v>
      </c>
      <c r="P175" s="416" t="s">
        <v>416</v>
      </c>
      <c r="Q175" s="416"/>
      <c r="R175" s="416"/>
      <c r="S175" s="416"/>
      <c r="T175" s="416"/>
      <c r="U175" s="416"/>
      <c r="V175" s="416"/>
      <c r="W175" s="416"/>
      <c r="X175" s="416"/>
      <c r="Y175" s="416"/>
      <c r="Z175" s="416"/>
      <c r="AA175" s="41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27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73"/>
      <c r="BG175" s="73"/>
      <c r="BH175" s="73"/>
      <c r="BI175" s="73"/>
      <c r="BJ175" s="73"/>
      <c r="BK175" s="73"/>
      <c r="BL175" s="73"/>
      <c r="BM175" s="73"/>
    </row>
    <row r="176" spans="1:65" ht="16.7" customHeight="1">
      <c r="A176" s="417"/>
      <c r="B176" s="277">
        <v>1</v>
      </c>
      <c r="C176" s="277">
        <v>2</v>
      </c>
      <c r="D176" s="277">
        <v>3</v>
      </c>
      <c r="E176" s="277">
        <v>4</v>
      </c>
      <c r="F176" s="277">
        <v>5</v>
      </c>
      <c r="G176" s="277">
        <v>6</v>
      </c>
      <c r="H176" s="277">
        <v>7</v>
      </c>
      <c r="I176" s="277">
        <v>8</v>
      </c>
      <c r="J176" s="277">
        <v>9</v>
      </c>
      <c r="K176" s="277">
        <v>10</v>
      </c>
      <c r="L176" s="277">
        <v>11</v>
      </c>
      <c r="M176" s="277">
        <v>12</v>
      </c>
      <c r="N176" s="278"/>
      <c r="O176" s="417"/>
      <c r="P176" s="277">
        <v>1</v>
      </c>
      <c r="Q176" s="277">
        <v>2</v>
      </c>
      <c r="R176" s="277">
        <v>3</v>
      </c>
      <c r="S176" s="277">
        <v>4</v>
      </c>
      <c r="T176" s="277">
        <v>5</v>
      </c>
      <c r="U176" s="277">
        <v>6</v>
      </c>
      <c r="V176" s="277">
        <v>7</v>
      </c>
      <c r="W176" s="277">
        <v>8</v>
      </c>
      <c r="X176" s="277">
        <v>9</v>
      </c>
      <c r="Y176" s="277">
        <v>10</v>
      </c>
      <c r="Z176" s="277">
        <v>11</v>
      </c>
      <c r="AA176" s="277">
        <v>12</v>
      </c>
      <c r="AB176" s="196"/>
      <c r="AC176" s="196"/>
      <c r="AD176" s="196"/>
      <c r="AE176" s="196"/>
      <c r="AF176" s="196"/>
      <c r="AG176" s="196"/>
      <c r="AH176" s="196"/>
      <c r="AI176" s="196"/>
      <c r="AJ176" s="420"/>
      <c r="AK176" s="420"/>
      <c r="AL176" s="420"/>
      <c r="AM176" s="420"/>
      <c r="AN176" s="420"/>
      <c r="AO176" s="420"/>
      <c r="AP176" s="420"/>
      <c r="AQ176" s="420"/>
      <c r="AR176" s="420"/>
      <c r="AS176" s="420"/>
      <c r="AT176" s="420"/>
      <c r="AU176" s="420"/>
      <c r="AV176" s="420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73"/>
      <c r="BG176" s="73"/>
      <c r="BH176" s="73"/>
      <c r="BI176" s="73"/>
      <c r="BJ176" s="73"/>
      <c r="BK176" s="73"/>
      <c r="BL176" s="73"/>
      <c r="BM176" s="73"/>
    </row>
    <row r="177" spans="1:65" ht="16.7" customHeight="1">
      <c r="A177" s="279">
        <v>1</v>
      </c>
      <c r="B177" s="280">
        <v>-16.7916666666667</v>
      </c>
      <c r="C177" s="281">
        <v>-20.5416666666667</v>
      </c>
      <c r="D177" s="281">
        <v>-20.5</v>
      </c>
      <c r="E177" s="281">
        <v>-33.5</v>
      </c>
      <c r="F177" s="281">
        <v>-17.9583333333333</v>
      </c>
      <c r="G177" s="281">
        <v>-26.25</v>
      </c>
      <c r="H177" s="281">
        <v>-28.6666666666667</v>
      </c>
      <c r="I177" s="281">
        <v>-39.875</v>
      </c>
      <c r="J177" s="281">
        <v>-35</v>
      </c>
      <c r="K177" s="281">
        <v>-35</v>
      </c>
      <c r="L177" s="281">
        <v>-23.6666666666667</v>
      </c>
      <c r="M177" s="282">
        <v>-22.5833333333333</v>
      </c>
      <c r="N177" s="278"/>
      <c r="O177" s="279">
        <v>1</v>
      </c>
      <c r="P177" s="280">
        <v>72.5416666666667</v>
      </c>
      <c r="Q177" s="281">
        <v>70</v>
      </c>
      <c r="R177" s="281">
        <v>68.2083333333333</v>
      </c>
      <c r="S177" s="281">
        <v>66.5833333333333</v>
      </c>
      <c r="T177" s="281">
        <v>73.6666666666667</v>
      </c>
      <c r="U177" s="281">
        <v>65.375</v>
      </c>
      <c r="V177" s="281">
        <v>60.7916666666667</v>
      </c>
      <c r="W177" s="281">
        <v>52</v>
      </c>
      <c r="X177" s="281">
        <v>51.25</v>
      </c>
      <c r="Y177" s="281">
        <v>48</v>
      </c>
      <c r="Z177" s="281">
        <v>53</v>
      </c>
      <c r="AA177" s="282">
        <v>68.125</v>
      </c>
      <c r="AB177" s="196"/>
      <c r="AC177" s="196"/>
      <c r="AD177" s="196"/>
      <c r="AE177" s="196"/>
      <c r="AF177" s="196"/>
      <c r="AG177" s="196"/>
      <c r="AH177" s="196"/>
      <c r="AI177" s="196"/>
      <c r="AJ177" s="420"/>
      <c r="AK177" s="278"/>
      <c r="AL177" s="278"/>
      <c r="AM177" s="278"/>
      <c r="AN177" s="278"/>
      <c r="AO177" s="278"/>
      <c r="AP177" s="278"/>
      <c r="AQ177" s="278"/>
      <c r="AR177" s="278"/>
      <c r="AS177" s="278"/>
      <c r="AT177" s="278"/>
      <c r="AU177" s="278"/>
      <c r="AV177" s="278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73"/>
      <c r="BG177" s="73"/>
      <c r="BH177" s="73"/>
      <c r="BI177" s="73"/>
      <c r="BJ177" s="73"/>
      <c r="BK177" s="73"/>
      <c r="BL177" s="73"/>
      <c r="BM177" s="73"/>
    </row>
    <row r="178" spans="1:65" ht="16.7" customHeight="1">
      <c r="A178" s="283">
        <v>2</v>
      </c>
      <c r="B178" s="284">
        <v>-15.5416666666667</v>
      </c>
      <c r="C178" s="285">
        <v>-21</v>
      </c>
      <c r="D178" s="285">
        <v>-20.9583333333333</v>
      </c>
      <c r="E178" s="285">
        <v>-30.4583333333333</v>
      </c>
      <c r="F178" s="285">
        <v>-18.5</v>
      </c>
      <c r="G178" s="285">
        <v>-27.2916666666667</v>
      </c>
      <c r="H178" s="285">
        <v>-30.4166666666667</v>
      </c>
      <c r="I178" s="285">
        <v>-38</v>
      </c>
      <c r="J178" s="285">
        <v>-34.9166666666667</v>
      </c>
      <c r="K178" s="285">
        <v>-35.0416666666667</v>
      </c>
      <c r="L178" s="285">
        <v>-24</v>
      </c>
      <c r="M178" s="286">
        <v>-23</v>
      </c>
      <c r="N178" s="278"/>
      <c r="O178" s="283">
        <v>2</v>
      </c>
      <c r="P178" s="284">
        <v>73.9166666666667</v>
      </c>
      <c r="Q178" s="285">
        <v>69.8333333333333</v>
      </c>
      <c r="R178" s="285">
        <v>68.125</v>
      </c>
      <c r="S178" s="285">
        <v>66.4583333333333</v>
      </c>
      <c r="T178" s="285">
        <v>73.25</v>
      </c>
      <c r="U178" s="285">
        <v>65</v>
      </c>
      <c r="V178" s="285">
        <v>60.2916666666667</v>
      </c>
      <c r="W178" s="285">
        <v>52</v>
      </c>
      <c r="X178" s="285">
        <v>51.5416666666667</v>
      </c>
      <c r="Y178" s="285">
        <v>47.5416666666667</v>
      </c>
      <c r="Z178" s="285">
        <v>53.125</v>
      </c>
      <c r="AA178" s="286">
        <v>68</v>
      </c>
      <c r="AB178" s="196"/>
      <c r="AC178" s="196"/>
      <c r="AD178" s="196"/>
      <c r="AE178" s="196"/>
      <c r="AF178" s="196"/>
      <c r="AG178" s="196"/>
      <c r="AH178" s="196"/>
      <c r="AI178" s="196"/>
      <c r="AJ178" s="295"/>
      <c r="AK178" s="278"/>
      <c r="AL178" s="278"/>
      <c r="AM178" s="278"/>
      <c r="AN178" s="278"/>
      <c r="AO178" s="278"/>
      <c r="AP178" s="278"/>
      <c r="AQ178" s="278"/>
      <c r="AR178" s="278"/>
      <c r="AS178" s="278"/>
      <c r="AT178" s="278"/>
      <c r="AU178" s="278"/>
      <c r="AV178" s="278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73"/>
      <c r="BG178" s="73"/>
      <c r="BH178" s="73"/>
      <c r="BI178" s="73"/>
      <c r="BJ178" s="73"/>
      <c r="BK178" s="73"/>
      <c r="BL178" s="73"/>
      <c r="BM178" s="73"/>
    </row>
    <row r="179" spans="1:65" ht="16.7" customHeight="1">
      <c r="A179" s="283">
        <v>3</v>
      </c>
      <c r="B179" s="284">
        <v>-15</v>
      </c>
      <c r="C179" s="285">
        <v>-21.2916666666667</v>
      </c>
      <c r="D179" s="285">
        <v>-20.7916666666667</v>
      </c>
      <c r="E179" s="285">
        <v>-12.625</v>
      </c>
      <c r="F179" s="285">
        <v>-19</v>
      </c>
      <c r="G179" s="285">
        <v>-28.5</v>
      </c>
      <c r="H179" s="285">
        <v>-31.5</v>
      </c>
      <c r="I179" s="285">
        <v>-39.3333333333333</v>
      </c>
      <c r="J179" s="285">
        <v>-32.2083333333333</v>
      </c>
      <c r="K179" s="285">
        <v>-36</v>
      </c>
      <c r="L179" s="285">
        <v>-24</v>
      </c>
      <c r="M179" s="286">
        <v>-23</v>
      </c>
      <c r="N179" s="278"/>
      <c r="O179" s="283">
        <v>3</v>
      </c>
      <c r="P179" s="284">
        <v>74</v>
      </c>
      <c r="Q179" s="285">
        <v>69.5833333333333</v>
      </c>
      <c r="R179" s="285">
        <v>69</v>
      </c>
      <c r="S179" s="285">
        <v>66.5416666666667</v>
      </c>
      <c r="T179" s="285">
        <v>72.4166666666667</v>
      </c>
      <c r="U179" s="285">
        <v>64.2916666666667</v>
      </c>
      <c r="V179" s="285">
        <v>59.5</v>
      </c>
      <c r="W179" s="285">
        <v>51.5416666666667</v>
      </c>
      <c r="X179" s="285">
        <v>52</v>
      </c>
      <c r="Y179" s="285">
        <v>47.0416666666667</v>
      </c>
      <c r="Z179" s="285">
        <v>54</v>
      </c>
      <c r="AA179" s="286">
        <v>68</v>
      </c>
      <c r="AB179" s="196"/>
      <c r="AC179" s="196"/>
      <c r="AD179" s="196"/>
      <c r="AE179" s="196"/>
      <c r="AF179" s="196"/>
      <c r="AG179" s="196"/>
      <c r="AH179" s="196"/>
      <c r="AI179" s="196"/>
      <c r="AJ179" s="295"/>
      <c r="AK179" s="278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278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73"/>
      <c r="BG179" s="73"/>
      <c r="BH179" s="73"/>
      <c r="BI179" s="73"/>
      <c r="BJ179" s="73"/>
      <c r="BK179" s="73"/>
      <c r="BL179" s="73"/>
      <c r="BM179" s="73"/>
    </row>
    <row r="180" spans="1:65" ht="16.7" customHeight="1">
      <c r="A180" s="283">
        <v>4</v>
      </c>
      <c r="B180" s="284">
        <v>-16.0833333333333</v>
      </c>
      <c r="C180" s="285">
        <v>-22</v>
      </c>
      <c r="D180" s="285">
        <v>-21</v>
      </c>
      <c r="E180" s="285">
        <v>-17.2916666666667</v>
      </c>
      <c r="F180" s="285">
        <v>-19.5416666666667</v>
      </c>
      <c r="G180" s="285">
        <v>-29.25</v>
      </c>
      <c r="H180" s="285">
        <v>-33.25</v>
      </c>
      <c r="I180" s="285">
        <v>-42.2916666666667</v>
      </c>
      <c r="J180" s="285">
        <v>-32.4583333333333</v>
      </c>
      <c r="K180" s="285">
        <v>-36</v>
      </c>
      <c r="L180" s="285">
        <v>-19.7916666666667</v>
      </c>
      <c r="M180" s="286">
        <v>-22.2916666666667</v>
      </c>
      <c r="N180" s="278"/>
      <c r="O180" s="283">
        <v>4</v>
      </c>
      <c r="P180" s="284">
        <v>74</v>
      </c>
      <c r="Q180" s="285">
        <v>69.0416666666667</v>
      </c>
      <c r="R180" s="285">
        <v>68.5416666666667</v>
      </c>
      <c r="S180" s="285">
        <v>66.5</v>
      </c>
      <c r="T180" s="285">
        <v>72.125</v>
      </c>
      <c r="U180" s="285">
        <v>63.7083333333333</v>
      </c>
      <c r="V180" s="285">
        <v>59.1666666666667</v>
      </c>
      <c r="W180" s="285">
        <v>51.25</v>
      </c>
      <c r="X180" s="285">
        <v>51.4583333333333</v>
      </c>
      <c r="Y180" s="285">
        <v>47</v>
      </c>
      <c r="Z180" s="285">
        <v>57.25</v>
      </c>
      <c r="AA180" s="286">
        <v>68.5416666666667</v>
      </c>
      <c r="AB180" s="196"/>
      <c r="AC180" s="196"/>
      <c r="AD180" s="196"/>
      <c r="AE180" s="196"/>
      <c r="AF180" s="196"/>
      <c r="AG180" s="196"/>
      <c r="AH180" s="196"/>
      <c r="AI180" s="196"/>
      <c r="AJ180" s="295"/>
      <c r="AK180" s="278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278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73"/>
      <c r="BG180" s="73"/>
      <c r="BH180" s="73"/>
      <c r="BI180" s="73"/>
      <c r="BJ180" s="73"/>
      <c r="BK180" s="73"/>
      <c r="BL180" s="73"/>
      <c r="BM180" s="73"/>
    </row>
    <row r="181" spans="1:65" ht="16.7" customHeight="1">
      <c r="A181" s="283">
        <v>5</v>
      </c>
      <c r="B181" s="284">
        <v>-17</v>
      </c>
      <c r="C181" s="285">
        <v>-21.875</v>
      </c>
      <c r="D181" s="285">
        <v>-21</v>
      </c>
      <c r="E181" s="285">
        <v>-33.0416666666667</v>
      </c>
      <c r="F181" s="285">
        <v>-20</v>
      </c>
      <c r="G181" s="285">
        <v>-29.9583333333333</v>
      </c>
      <c r="H181" s="285">
        <v>-33.7083333333333</v>
      </c>
      <c r="I181" s="285">
        <v>-43.0416666666667</v>
      </c>
      <c r="J181" s="285">
        <v>-33.7083333333333</v>
      </c>
      <c r="K181" s="285">
        <v>-36.25</v>
      </c>
      <c r="L181" s="285">
        <v>-18</v>
      </c>
      <c r="M181" s="286">
        <v>-21.75</v>
      </c>
      <c r="N181" s="278"/>
      <c r="O181" s="283">
        <v>5</v>
      </c>
      <c r="P181" s="284">
        <v>74</v>
      </c>
      <c r="Q181" s="285">
        <v>69.25</v>
      </c>
      <c r="R181" s="285">
        <v>68.9583333333333</v>
      </c>
      <c r="S181" s="285">
        <v>66.0416666666667</v>
      </c>
      <c r="T181" s="285">
        <v>71.5833333333333</v>
      </c>
      <c r="U181" s="285">
        <v>63.2083333333333</v>
      </c>
      <c r="V181" s="285">
        <v>58.875</v>
      </c>
      <c r="W181" s="285">
        <v>50.7083333333333</v>
      </c>
      <c r="X181" s="285">
        <v>51.3333333333333</v>
      </c>
      <c r="Y181" s="285">
        <v>47</v>
      </c>
      <c r="Z181" s="285">
        <v>60</v>
      </c>
      <c r="AA181" s="286">
        <v>69</v>
      </c>
      <c r="AB181" s="196"/>
      <c r="AC181" s="196"/>
      <c r="AD181" s="196"/>
      <c r="AE181" s="196"/>
      <c r="AF181" s="196"/>
      <c r="AG181" s="196"/>
      <c r="AH181" s="196"/>
      <c r="AI181" s="196"/>
      <c r="AJ181" s="295"/>
      <c r="AK181" s="278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278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73"/>
      <c r="BG181" s="73"/>
      <c r="BH181" s="73"/>
      <c r="BI181" s="73"/>
      <c r="BJ181" s="73"/>
      <c r="BK181" s="73"/>
      <c r="BL181" s="73"/>
      <c r="BM181" s="73"/>
    </row>
    <row r="182" spans="1:65" ht="16.7" customHeight="1">
      <c r="A182" s="283">
        <v>6</v>
      </c>
      <c r="B182" s="284">
        <v>-17.875</v>
      </c>
      <c r="C182" s="285">
        <v>-22</v>
      </c>
      <c r="D182" s="285">
        <v>-21</v>
      </c>
      <c r="E182" s="285">
        <v>-29.2916666666667</v>
      </c>
      <c r="F182" s="285">
        <v>-20.4166666666667</v>
      </c>
      <c r="G182" s="285">
        <v>-29.7916666666667</v>
      </c>
      <c r="H182" s="285">
        <v>-33.6666666666667</v>
      </c>
      <c r="I182" s="285">
        <v>-44</v>
      </c>
      <c r="J182" s="285">
        <v>-35.2083333333333</v>
      </c>
      <c r="K182" s="285">
        <v>-36.1666666666667</v>
      </c>
      <c r="L182" s="285">
        <v>-19.0833333333333</v>
      </c>
      <c r="M182" s="286">
        <v>-21</v>
      </c>
      <c r="N182" s="278"/>
      <c r="O182" s="283">
        <v>6</v>
      </c>
      <c r="P182" s="284">
        <v>73.3333333333333</v>
      </c>
      <c r="Q182" s="285">
        <v>69.2083333333333</v>
      </c>
      <c r="R182" s="285">
        <v>68.2916666666667</v>
      </c>
      <c r="S182" s="285">
        <v>66.3333333333333</v>
      </c>
      <c r="T182" s="285">
        <v>71.1666666666667</v>
      </c>
      <c r="U182" s="285">
        <v>62.9583333333333</v>
      </c>
      <c r="V182" s="285">
        <v>58.5833333333333</v>
      </c>
      <c r="W182" s="285">
        <v>50.1666666666667</v>
      </c>
      <c r="X182" s="285">
        <v>51</v>
      </c>
      <c r="Y182" s="285">
        <v>47</v>
      </c>
      <c r="Z182" s="285">
        <v>60.9583333333333</v>
      </c>
      <c r="AA182" s="286">
        <v>69.8333333333333</v>
      </c>
      <c r="AB182" s="196"/>
      <c r="AC182" s="196"/>
      <c r="AD182" s="196"/>
      <c r="AE182" s="196"/>
      <c r="AF182" s="196"/>
      <c r="AG182" s="196"/>
      <c r="AH182" s="196"/>
      <c r="AI182" s="196"/>
      <c r="AJ182" s="295"/>
      <c r="AK182" s="278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278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73"/>
      <c r="BG182" s="73"/>
      <c r="BH182" s="73"/>
      <c r="BI182" s="73"/>
      <c r="BJ182" s="73"/>
      <c r="BK182" s="73"/>
      <c r="BL182" s="73"/>
      <c r="BM182" s="73"/>
    </row>
    <row r="183" spans="1:65" ht="16.7" customHeight="1">
      <c r="A183" s="283">
        <v>7</v>
      </c>
      <c r="B183" s="284">
        <v>-18</v>
      </c>
      <c r="C183" s="285">
        <v>-22.0416666666667</v>
      </c>
      <c r="D183" s="285">
        <v>-21</v>
      </c>
      <c r="E183" s="285">
        <v>-20.75</v>
      </c>
      <c r="F183" s="285">
        <v>-21</v>
      </c>
      <c r="G183" s="285">
        <v>-30.6666666666667</v>
      </c>
      <c r="H183" s="285">
        <v>-35.75</v>
      </c>
      <c r="I183" s="285">
        <v>-45.2916666666667</v>
      </c>
      <c r="J183" s="285">
        <v>-36</v>
      </c>
      <c r="K183" s="285">
        <v>-36.6666666666667</v>
      </c>
      <c r="L183" s="285">
        <v>-20.0416666666667</v>
      </c>
      <c r="M183" s="286">
        <v>-21.4583333333333</v>
      </c>
      <c r="N183" s="278"/>
      <c r="O183" s="283">
        <v>7</v>
      </c>
      <c r="P183" s="284">
        <v>73</v>
      </c>
      <c r="Q183" s="285">
        <v>69.0416666666667</v>
      </c>
      <c r="R183" s="285">
        <v>68.2083333333333</v>
      </c>
      <c r="S183" s="285">
        <v>66.375</v>
      </c>
      <c r="T183" s="285">
        <v>70.3333333333333</v>
      </c>
      <c r="U183" s="285">
        <v>62.5</v>
      </c>
      <c r="V183" s="285">
        <v>58.0416666666667</v>
      </c>
      <c r="W183" s="285">
        <v>49.4583333333333</v>
      </c>
      <c r="X183" s="285">
        <v>50.4166666666667</v>
      </c>
      <c r="Y183" s="285">
        <v>47</v>
      </c>
      <c r="Z183" s="285">
        <v>61.1666666666667</v>
      </c>
      <c r="AA183" s="286">
        <v>69.4166666666667</v>
      </c>
      <c r="AB183" s="196"/>
      <c r="AC183" s="196"/>
      <c r="AD183" s="196"/>
      <c r="AE183" s="196"/>
      <c r="AF183" s="196"/>
      <c r="AG183" s="196"/>
      <c r="AH183" s="196"/>
      <c r="AI183" s="196"/>
      <c r="AJ183" s="295"/>
      <c r="AK183" s="278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278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73"/>
      <c r="BG183" s="73"/>
      <c r="BH183" s="73"/>
      <c r="BI183" s="73"/>
      <c r="BJ183" s="73"/>
      <c r="BK183" s="73"/>
      <c r="BL183" s="73"/>
      <c r="BM183" s="73"/>
    </row>
    <row r="184" spans="1:65" ht="16.7" customHeight="1">
      <c r="A184" s="283">
        <v>8</v>
      </c>
      <c r="B184" s="284">
        <v>-18.25</v>
      </c>
      <c r="C184" s="285">
        <v>-22</v>
      </c>
      <c r="D184" s="285">
        <v>-21</v>
      </c>
      <c r="E184" s="285">
        <v>-24</v>
      </c>
      <c r="F184" s="285">
        <v>-21.4583333333333</v>
      </c>
      <c r="G184" s="285">
        <v>-28.4583333333333</v>
      </c>
      <c r="H184" s="285">
        <v>-36.9583333333333</v>
      </c>
      <c r="I184" s="285">
        <v>-46</v>
      </c>
      <c r="J184" s="285">
        <v>-37</v>
      </c>
      <c r="K184" s="285">
        <v>-37</v>
      </c>
      <c r="L184" s="285">
        <v>-20.75</v>
      </c>
      <c r="M184" s="286">
        <v>-22</v>
      </c>
      <c r="N184" s="278"/>
      <c r="O184" s="283">
        <v>8</v>
      </c>
      <c r="P184" s="284">
        <v>73</v>
      </c>
      <c r="Q184" s="285">
        <v>69</v>
      </c>
      <c r="R184" s="285">
        <v>67.9166666666667</v>
      </c>
      <c r="S184" s="285">
        <v>66</v>
      </c>
      <c r="T184" s="285">
        <v>70.0833333333333</v>
      </c>
      <c r="U184" s="285">
        <v>62.9166666666667</v>
      </c>
      <c r="V184" s="285">
        <v>57.3333333333333</v>
      </c>
      <c r="W184" s="285">
        <v>49.2083333333333</v>
      </c>
      <c r="X184" s="285">
        <v>50.1666666666667</v>
      </c>
      <c r="Y184" s="285">
        <v>46.9166666666667</v>
      </c>
      <c r="Z184" s="285">
        <v>62.2083333333333</v>
      </c>
      <c r="AA184" s="286">
        <v>69</v>
      </c>
      <c r="AB184" s="196"/>
      <c r="AC184" s="196"/>
      <c r="AD184" s="196"/>
      <c r="AE184" s="196"/>
      <c r="AF184" s="196"/>
      <c r="AG184" s="196"/>
      <c r="AH184" s="196"/>
      <c r="AI184" s="196"/>
      <c r="AJ184" s="295"/>
      <c r="AK184" s="278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278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73"/>
      <c r="BG184" s="73"/>
      <c r="BH184" s="73"/>
      <c r="BI184" s="73"/>
      <c r="BJ184" s="73"/>
      <c r="BK184" s="73"/>
      <c r="BL184" s="73"/>
      <c r="BM184" s="73"/>
    </row>
    <row r="185" spans="1:65" ht="16.7" customHeight="1">
      <c r="A185" s="283">
        <v>9</v>
      </c>
      <c r="B185" s="284">
        <v>-18.7083333333333</v>
      </c>
      <c r="C185" s="285">
        <v>-21.6666666666667</v>
      </c>
      <c r="D185" s="285">
        <v>-21</v>
      </c>
      <c r="E185" s="285">
        <v>-24</v>
      </c>
      <c r="F185" s="285">
        <v>-21.875</v>
      </c>
      <c r="G185" s="285">
        <v>-30.375</v>
      </c>
      <c r="H185" s="285">
        <v>-37.4166666666667</v>
      </c>
      <c r="I185" s="285">
        <v>-46.7083333333333</v>
      </c>
      <c r="J185" s="285">
        <v>-37</v>
      </c>
      <c r="K185" s="285">
        <v>-36.2083333333333</v>
      </c>
      <c r="L185" s="285">
        <v>-21</v>
      </c>
      <c r="M185" s="286">
        <v>-22.5416666666667</v>
      </c>
      <c r="N185" s="278"/>
      <c r="O185" s="283">
        <v>9</v>
      </c>
      <c r="P185" s="284">
        <v>72.7916666666667</v>
      </c>
      <c r="Q185" s="285">
        <v>69</v>
      </c>
      <c r="R185" s="285">
        <v>67.9583333333333</v>
      </c>
      <c r="S185" s="285">
        <v>66.375</v>
      </c>
      <c r="T185" s="285">
        <v>69.4583333333333</v>
      </c>
      <c r="U185" s="285">
        <v>62.25</v>
      </c>
      <c r="V185" s="285">
        <v>56.9583333333333</v>
      </c>
      <c r="W185" s="285">
        <v>49</v>
      </c>
      <c r="X185" s="285">
        <v>49.9583333333333</v>
      </c>
      <c r="Y185" s="285">
        <v>47</v>
      </c>
      <c r="Z185" s="285">
        <v>63.125</v>
      </c>
      <c r="AA185" s="286">
        <v>69</v>
      </c>
      <c r="AB185" s="196"/>
      <c r="AC185" s="196"/>
      <c r="AD185" s="196"/>
      <c r="AE185" s="196"/>
      <c r="AF185" s="196"/>
      <c r="AG185" s="196"/>
      <c r="AH185" s="196"/>
      <c r="AI185" s="196"/>
      <c r="AJ185" s="295"/>
      <c r="AK185" s="278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278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73"/>
      <c r="BG185" s="73"/>
      <c r="BH185" s="73"/>
      <c r="BI185" s="73"/>
      <c r="BJ185" s="73"/>
      <c r="BK185" s="73"/>
      <c r="BL185" s="73"/>
      <c r="BM185" s="73"/>
    </row>
    <row r="186" spans="1:65" ht="16.7" customHeight="1">
      <c r="A186" s="283">
        <v>10</v>
      </c>
      <c r="B186" s="284">
        <v>-18.5</v>
      </c>
      <c r="C186" s="285">
        <v>-21.0416666666667</v>
      </c>
      <c r="D186" s="285">
        <v>-21</v>
      </c>
      <c r="E186" s="285">
        <v>-24</v>
      </c>
      <c r="F186" s="285">
        <v>-22</v>
      </c>
      <c r="G186" s="285">
        <v>-31.3333333333333</v>
      </c>
      <c r="H186" s="285">
        <v>-38.4166666666667</v>
      </c>
      <c r="I186" s="285">
        <v>-48</v>
      </c>
      <c r="J186" s="285">
        <v>-37.9583333333333</v>
      </c>
      <c r="K186" s="285">
        <v>-36.1666666666667</v>
      </c>
      <c r="L186" s="285">
        <v>-20</v>
      </c>
      <c r="M186" s="286">
        <v>-23</v>
      </c>
      <c r="N186" s="278"/>
      <c r="O186" s="283">
        <v>10</v>
      </c>
      <c r="P186" s="284">
        <v>73</v>
      </c>
      <c r="Q186" s="285">
        <v>69.3333333333333</v>
      </c>
      <c r="R186" s="285">
        <v>67.4166666666667</v>
      </c>
      <c r="S186" s="285">
        <v>66.2916666666667</v>
      </c>
      <c r="T186" s="285">
        <v>69.2916666666667</v>
      </c>
      <c r="U186" s="285">
        <v>62.1666666666667</v>
      </c>
      <c r="V186" s="285">
        <v>56.2916666666667</v>
      </c>
      <c r="W186" s="285">
        <v>48.5416666666667</v>
      </c>
      <c r="X186" s="285">
        <v>49.6666666666667</v>
      </c>
      <c r="Y186" s="285">
        <v>47</v>
      </c>
      <c r="Z186" s="285">
        <v>64</v>
      </c>
      <c r="AA186" s="286">
        <v>68.5</v>
      </c>
      <c r="AB186" s="196"/>
      <c r="AC186" s="196"/>
      <c r="AD186" s="196"/>
      <c r="AE186" s="196"/>
      <c r="AF186" s="196"/>
      <c r="AG186" s="196"/>
      <c r="AH186" s="196"/>
      <c r="AI186" s="196"/>
      <c r="AJ186" s="295"/>
      <c r="AK186" s="278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278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73"/>
      <c r="BG186" s="73"/>
      <c r="BH186" s="73"/>
      <c r="BI186" s="73"/>
      <c r="BJ186" s="73"/>
      <c r="BK186" s="73"/>
      <c r="BL186" s="73"/>
      <c r="BM186" s="73"/>
    </row>
    <row r="187" spans="1:65" ht="16.7" customHeight="1">
      <c r="A187" s="283">
        <v>11</v>
      </c>
      <c r="B187" s="284">
        <v>-19</v>
      </c>
      <c r="C187" s="285">
        <v>-21</v>
      </c>
      <c r="D187" s="285">
        <v>-21</v>
      </c>
      <c r="E187" s="285">
        <v>-23.6666666666667</v>
      </c>
      <c r="F187" s="285">
        <v>-21.2083333333333</v>
      </c>
      <c r="G187" s="285">
        <v>-27.3333333333333</v>
      </c>
      <c r="H187" s="285">
        <v>-39.0833333333333</v>
      </c>
      <c r="I187" s="285">
        <v>-37.5416666666667</v>
      </c>
      <c r="J187" s="285">
        <v>-38</v>
      </c>
      <c r="K187" s="285">
        <v>-37</v>
      </c>
      <c r="L187" s="285">
        <v>-21</v>
      </c>
      <c r="M187" s="286">
        <v>-21.8333333333333</v>
      </c>
      <c r="N187" s="278"/>
      <c r="O187" s="283">
        <v>11</v>
      </c>
      <c r="P187" s="284">
        <v>72.875</v>
      </c>
      <c r="Q187" s="285">
        <v>70</v>
      </c>
      <c r="R187" s="285">
        <v>67.375</v>
      </c>
      <c r="S187" s="285">
        <v>65.9166666666667</v>
      </c>
      <c r="T187" s="285">
        <v>69.5833333333333</v>
      </c>
      <c r="U187" s="285">
        <v>63</v>
      </c>
      <c r="V187" s="285">
        <v>56.0416666666667</v>
      </c>
      <c r="W187" s="285">
        <v>50.8333333333333</v>
      </c>
      <c r="X187" s="285">
        <v>49.2916666666667</v>
      </c>
      <c r="Y187" s="285">
        <v>46.9583333333333</v>
      </c>
      <c r="Z187" s="285">
        <v>64</v>
      </c>
      <c r="AA187" s="286">
        <v>68.0833333333333</v>
      </c>
      <c r="AB187" s="196"/>
      <c r="AC187" s="196"/>
      <c r="AD187" s="196"/>
      <c r="AE187" s="196"/>
      <c r="AF187" s="196"/>
      <c r="AG187" s="196"/>
      <c r="AH187" s="196"/>
      <c r="AI187" s="196"/>
      <c r="AJ187" s="295"/>
      <c r="AK187" s="278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278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73"/>
      <c r="BG187" s="73"/>
      <c r="BH187" s="73"/>
      <c r="BI187" s="73"/>
      <c r="BJ187" s="73"/>
      <c r="BK187" s="73"/>
      <c r="BL187" s="73"/>
      <c r="BM187" s="73"/>
    </row>
    <row r="188" spans="1:65" ht="16.7" customHeight="1">
      <c r="A188" s="283">
        <v>12</v>
      </c>
      <c r="B188" s="284">
        <v>-19</v>
      </c>
      <c r="C188" s="285">
        <v>-21</v>
      </c>
      <c r="D188" s="285">
        <v>-21</v>
      </c>
      <c r="E188" s="285">
        <v>-21.125</v>
      </c>
      <c r="F188" s="285">
        <v>-21.7916666666667</v>
      </c>
      <c r="G188" s="285">
        <v>-28.5416666666667</v>
      </c>
      <c r="H188" s="285">
        <v>-40.4583333333333</v>
      </c>
      <c r="I188" s="285">
        <v>-29.125</v>
      </c>
      <c r="J188" s="285">
        <v>-38.0416666666667</v>
      </c>
      <c r="K188" s="285">
        <v>-37</v>
      </c>
      <c r="L188" s="285">
        <v>-21.125</v>
      </c>
      <c r="M188" s="286">
        <v>-20.0416666666667</v>
      </c>
      <c r="N188" s="278"/>
      <c r="O188" s="283">
        <v>12</v>
      </c>
      <c r="P188" s="284">
        <v>71.625</v>
      </c>
      <c r="Q188" s="285">
        <v>70</v>
      </c>
      <c r="R188" s="285">
        <v>68</v>
      </c>
      <c r="S188" s="285">
        <v>66.25</v>
      </c>
      <c r="T188" s="285">
        <v>69.2916666666667</v>
      </c>
      <c r="U188" s="285">
        <v>62.625</v>
      </c>
      <c r="V188" s="285">
        <v>55.2916666666667</v>
      </c>
      <c r="W188" s="285">
        <v>53.9166666666667</v>
      </c>
      <c r="X188" s="285">
        <v>49.0833333333333</v>
      </c>
      <c r="Y188" s="285">
        <v>46.625</v>
      </c>
      <c r="Z188" s="285">
        <v>64.2916666666667</v>
      </c>
      <c r="AA188" s="286">
        <v>69</v>
      </c>
      <c r="AB188" s="196"/>
      <c r="AC188" s="196"/>
      <c r="AD188" s="196"/>
      <c r="AE188" s="196"/>
      <c r="AF188" s="196"/>
      <c r="AG188" s="196"/>
      <c r="AH188" s="196"/>
      <c r="AI188" s="196"/>
      <c r="AJ188" s="295"/>
      <c r="AK188" s="314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278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73"/>
      <c r="BG188" s="73"/>
      <c r="BH188" s="73"/>
      <c r="BI188" s="73"/>
      <c r="BJ188" s="73"/>
      <c r="BK188" s="73"/>
      <c r="BL188" s="73"/>
      <c r="BM188" s="73"/>
    </row>
    <row r="189" spans="1:65" ht="16.7" customHeight="1">
      <c r="A189" s="283">
        <v>13</v>
      </c>
      <c r="B189" s="284">
        <v>-19</v>
      </c>
      <c r="C189" s="285">
        <v>-21</v>
      </c>
      <c r="D189" s="285">
        <v>-21.2916666666667</v>
      </c>
      <c r="E189" s="285">
        <v>-16</v>
      </c>
      <c r="F189" s="285">
        <v>-21.375</v>
      </c>
      <c r="G189" s="285">
        <v>-28.5416666666667</v>
      </c>
      <c r="H189" s="285">
        <v>-41.375</v>
      </c>
      <c r="I189" s="285">
        <v>-28</v>
      </c>
      <c r="J189" s="285">
        <v>-38.9583333333333</v>
      </c>
      <c r="K189" s="285">
        <v>-37</v>
      </c>
      <c r="L189" s="285">
        <v>-21.2916666666667</v>
      </c>
      <c r="M189" s="286">
        <v>-19.0833333333333</v>
      </c>
      <c r="N189" s="278"/>
      <c r="O189" s="283">
        <v>13</v>
      </c>
      <c r="P189" s="284">
        <v>71.7083333333333</v>
      </c>
      <c r="Q189" s="285">
        <v>69.8333333333333</v>
      </c>
      <c r="R189" s="285">
        <v>68</v>
      </c>
      <c r="S189" s="285">
        <v>68.8333333333333</v>
      </c>
      <c r="T189" s="285">
        <v>69.625</v>
      </c>
      <c r="U189" s="285">
        <v>62.5</v>
      </c>
      <c r="V189" s="285">
        <v>54.9583333333333</v>
      </c>
      <c r="W189" s="285">
        <v>54.4166666666667</v>
      </c>
      <c r="X189" s="285">
        <v>49</v>
      </c>
      <c r="Y189" s="285">
        <v>46.4166666666667</v>
      </c>
      <c r="Z189" s="285">
        <v>65</v>
      </c>
      <c r="AA189" s="286">
        <v>69.0833333333333</v>
      </c>
      <c r="AB189" s="196"/>
      <c r="AC189" s="196"/>
      <c r="AD189" s="196"/>
      <c r="AE189" s="196"/>
      <c r="AF189" s="196"/>
      <c r="AG189" s="196"/>
      <c r="AH189" s="196"/>
      <c r="AI189" s="196"/>
      <c r="AJ189" s="295"/>
      <c r="AK189" s="278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278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73"/>
      <c r="BG189" s="73"/>
      <c r="BH189" s="73"/>
      <c r="BI189" s="73"/>
      <c r="BJ189" s="73"/>
      <c r="BK189" s="73"/>
      <c r="BL189" s="73"/>
      <c r="BM189" s="73"/>
    </row>
    <row r="190" spans="1:65" ht="16.7" customHeight="1">
      <c r="A190" s="283">
        <v>14</v>
      </c>
      <c r="B190" s="284">
        <v>-19.5</v>
      </c>
      <c r="C190" s="285">
        <v>-21.0833333333333</v>
      </c>
      <c r="D190" s="285">
        <v>-22</v>
      </c>
      <c r="E190" s="285">
        <v>-13.75</v>
      </c>
      <c r="F190" s="285">
        <v>-21.2916666666667</v>
      </c>
      <c r="G190" s="285">
        <v>-30</v>
      </c>
      <c r="H190" s="285">
        <v>-42.25</v>
      </c>
      <c r="I190" s="285">
        <v>-26.5833333333333</v>
      </c>
      <c r="J190" s="285">
        <v>-39.0416666666667</v>
      </c>
      <c r="K190" s="285">
        <v>-37.625</v>
      </c>
      <c r="L190" s="285">
        <v>-22</v>
      </c>
      <c r="M190" s="286">
        <v>-20.0833333333333</v>
      </c>
      <c r="N190" s="278"/>
      <c r="O190" s="283">
        <v>14</v>
      </c>
      <c r="P190" s="284">
        <v>71.125</v>
      </c>
      <c r="Q190" s="285">
        <v>69.125</v>
      </c>
      <c r="R190" s="285">
        <v>67.7083333333333</v>
      </c>
      <c r="S190" s="285">
        <v>70.4166666666667</v>
      </c>
      <c r="T190" s="285">
        <v>69.375</v>
      </c>
      <c r="U190" s="285">
        <v>62</v>
      </c>
      <c r="V190" s="285">
        <v>54.2916666666667</v>
      </c>
      <c r="W190" s="285">
        <v>55</v>
      </c>
      <c r="X190" s="285">
        <v>48.5</v>
      </c>
      <c r="Y190" s="285">
        <v>46.4166666666667</v>
      </c>
      <c r="Z190" s="285">
        <v>65</v>
      </c>
      <c r="AA190" s="286">
        <v>69</v>
      </c>
      <c r="AB190" s="196"/>
      <c r="AC190" s="196"/>
      <c r="AD190" s="196"/>
      <c r="AE190" s="196"/>
      <c r="AF190" s="196"/>
      <c r="AG190" s="196"/>
      <c r="AH190" s="196"/>
      <c r="AI190" s="196"/>
      <c r="AJ190" s="295"/>
      <c r="AK190" s="278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278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73"/>
      <c r="BG190" s="73"/>
      <c r="BH190" s="73"/>
      <c r="BI190" s="73"/>
      <c r="BJ190" s="73"/>
      <c r="BK190" s="73"/>
      <c r="BL190" s="73"/>
      <c r="BM190" s="73"/>
    </row>
    <row r="191" spans="1:65" ht="16.7" customHeight="1">
      <c r="A191" s="283">
        <v>15</v>
      </c>
      <c r="B191" s="284">
        <v>-19.7916666666667</v>
      </c>
      <c r="C191" s="285">
        <v>-21</v>
      </c>
      <c r="D191" s="285">
        <v>-22</v>
      </c>
      <c r="E191" s="285">
        <v>-12.875</v>
      </c>
      <c r="F191" s="285">
        <v>-22.375</v>
      </c>
      <c r="G191" s="285">
        <v>-30.5</v>
      </c>
      <c r="H191" s="285">
        <v>-43</v>
      </c>
      <c r="I191" s="285">
        <v>-27.1666666666667</v>
      </c>
      <c r="J191" s="285">
        <v>-39.0416666666667</v>
      </c>
      <c r="K191" s="285">
        <v>-37</v>
      </c>
      <c r="L191" s="285">
        <v>-22</v>
      </c>
      <c r="M191" s="286">
        <v>-21</v>
      </c>
      <c r="N191" s="278"/>
      <c r="O191" s="283">
        <v>15</v>
      </c>
      <c r="P191" s="284">
        <v>71</v>
      </c>
      <c r="Q191" s="285">
        <v>69</v>
      </c>
      <c r="R191" s="285">
        <v>67.5</v>
      </c>
      <c r="S191" s="285">
        <v>71.1666666666667</v>
      </c>
      <c r="T191" s="285">
        <v>69</v>
      </c>
      <c r="U191" s="285">
        <v>62</v>
      </c>
      <c r="V191" s="285">
        <v>54</v>
      </c>
      <c r="W191" s="285">
        <v>55</v>
      </c>
      <c r="X191" s="285">
        <v>48.0833333333333</v>
      </c>
      <c r="Y191" s="285">
        <v>46.125</v>
      </c>
      <c r="Z191" s="285">
        <v>65</v>
      </c>
      <c r="AA191" s="286">
        <v>69</v>
      </c>
      <c r="AB191" s="196"/>
      <c r="AC191" s="196"/>
      <c r="AD191" s="196"/>
      <c r="AE191" s="196"/>
      <c r="AF191" s="196"/>
      <c r="AG191" s="196"/>
      <c r="AH191" s="196"/>
      <c r="AI191" s="196"/>
      <c r="AJ191" s="295"/>
      <c r="AK191" s="278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278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73"/>
      <c r="BG191" s="73"/>
      <c r="BH191" s="73"/>
      <c r="BI191" s="73"/>
      <c r="BJ191" s="73"/>
      <c r="BK191" s="73"/>
      <c r="BL191" s="73"/>
      <c r="BM191" s="73"/>
    </row>
    <row r="192" spans="1:65" ht="16.7" customHeight="1">
      <c r="A192" s="283">
        <v>16</v>
      </c>
      <c r="B192" s="284">
        <v>-20</v>
      </c>
      <c r="C192" s="285">
        <v>-21</v>
      </c>
      <c r="D192" s="285">
        <v>-22</v>
      </c>
      <c r="E192" s="285">
        <v>-10.75</v>
      </c>
      <c r="F192" s="285">
        <v>-23.0416666666667</v>
      </c>
      <c r="G192" s="285">
        <v>-31.375</v>
      </c>
      <c r="H192" s="285">
        <v>-43.5416666666667</v>
      </c>
      <c r="I192" s="285">
        <v>-28.375</v>
      </c>
      <c r="J192" s="285">
        <v>-40</v>
      </c>
      <c r="K192" s="285">
        <v>-37</v>
      </c>
      <c r="L192" s="285">
        <v>-21.7916666666667</v>
      </c>
      <c r="M192" s="286">
        <v>-21</v>
      </c>
      <c r="N192" s="278"/>
      <c r="O192" s="283">
        <v>16</v>
      </c>
      <c r="P192" s="284">
        <v>71</v>
      </c>
      <c r="Q192" s="285">
        <v>69</v>
      </c>
      <c r="R192" s="285">
        <v>67.3333333333333</v>
      </c>
      <c r="S192" s="285">
        <v>72.0416666666667</v>
      </c>
      <c r="T192" s="285">
        <v>68.2916666666667</v>
      </c>
      <c r="U192" s="285">
        <v>61.625</v>
      </c>
      <c r="V192" s="285">
        <v>53.2916666666667</v>
      </c>
      <c r="W192" s="285">
        <v>55</v>
      </c>
      <c r="X192" s="285">
        <v>48</v>
      </c>
      <c r="Y192" s="285">
        <v>46.1666666666667</v>
      </c>
      <c r="Z192" s="285">
        <v>65.9583333333333</v>
      </c>
      <c r="AA192" s="286">
        <v>69</v>
      </c>
      <c r="AB192" s="196"/>
      <c r="AC192" s="196"/>
      <c r="AD192" s="196"/>
      <c r="AE192" s="196"/>
      <c r="AF192" s="196"/>
      <c r="AG192" s="196"/>
      <c r="AH192" s="196"/>
      <c r="AI192" s="196"/>
      <c r="AJ192" s="295"/>
      <c r="AK192" s="278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278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73"/>
      <c r="BG192" s="73"/>
      <c r="BH192" s="73"/>
      <c r="BI192" s="73"/>
      <c r="BJ192" s="73"/>
      <c r="BK192" s="73"/>
      <c r="BL192" s="73"/>
      <c r="BM192" s="73"/>
    </row>
    <row r="193" spans="1:65" ht="16.7" customHeight="1">
      <c r="A193" s="283">
        <v>17</v>
      </c>
      <c r="B193" s="284">
        <v>-20</v>
      </c>
      <c r="C193" s="285">
        <v>-21</v>
      </c>
      <c r="D193" s="285">
        <v>-22</v>
      </c>
      <c r="E193" s="285">
        <v>-12</v>
      </c>
      <c r="F193" s="285">
        <v>-23.875</v>
      </c>
      <c r="G193" s="285">
        <v>-29.5833333333333</v>
      </c>
      <c r="H193" s="285">
        <v>-45.2916666666667</v>
      </c>
      <c r="I193" s="285">
        <v>-29.4583333333333</v>
      </c>
      <c r="J193" s="285">
        <v>-40.3333333333333</v>
      </c>
      <c r="K193" s="285">
        <v>-37</v>
      </c>
      <c r="L193" s="285">
        <v>-21.7083333333333</v>
      </c>
      <c r="M193" s="286">
        <v>-20.9583333333333</v>
      </c>
      <c r="N193" s="278"/>
      <c r="O193" s="283">
        <v>17</v>
      </c>
      <c r="P193" s="284">
        <v>71</v>
      </c>
      <c r="Q193" s="285">
        <v>69</v>
      </c>
      <c r="R193" s="285">
        <v>67.1666666666667</v>
      </c>
      <c r="S193" s="285">
        <v>73.3333333333333</v>
      </c>
      <c r="T193" s="285">
        <v>67.7083333333333</v>
      </c>
      <c r="U193" s="285">
        <v>62</v>
      </c>
      <c r="V193" s="285">
        <v>52.375</v>
      </c>
      <c r="W193" s="285">
        <v>54.7083333333333</v>
      </c>
      <c r="X193" s="285">
        <v>48</v>
      </c>
      <c r="Y193" s="285">
        <v>46.1666666666667</v>
      </c>
      <c r="Z193" s="285">
        <v>66</v>
      </c>
      <c r="AA193" s="286">
        <v>69</v>
      </c>
      <c r="AB193" s="196"/>
      <c r="AC193" s="196"/>
      <c r="AD193" s="196"/>
      <c r="AE193" s="196"/>
      <c r="AF193" s="196"/>
      <c r="AG193" s="196"/>
      <c r="AH193" s="196"/>
      <c r="AI193" s="196"/>
      <c r="AJ193" s="295"/>
      <c r="AK193" s="278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278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73"/>
      <c r="BG193" s="73"/>
      <c r="BH193" s="73"/>
      <c r="BI193" s="73"/>
      <c r="BJ193" s="73"/>
      <c r="BK193" s="73"/>
      <c r="BL193" s="73"/>
      <c r="BM193" s="73"/>
    </row>
    <row r="194" spans="1:65" ht="16.7" customHeight="1">
      <c r="A194" s="283">
        <v>18</v>
      </c>
      <c r="B194" s="284">
        <v>-20</v>
      </c>
      <c r="C194" s="285">
        <v>-20.875</v>
      </c>
      <c r="D194" s="285">
        <v>-22</v>
      </c>
      <c r="E194" s="285">
        <v>-15.5</v>
      </c>
      <c r="F194" s="285">
        <v>-24.0416666666667</v>
      </c>
      <c r="G194" s="285">
        <v>-29.1666666666667</v>
      </c>
      <c r="H194" s="285">
        <v>-44.8333333333333</v>
      </c>
      <c r="I194" s="285">
        <v>-30.3333333333333</v>
      </c>
      <c r="J194" s="285">
        <v>-41</v>
      </c>
      <c r="K194" s="285">
        <v>-33.1666666666667</v>
      </c>
      <c r="L194" s="285">
        <v>-22.0416666666667</v>
      </c>
      <c r="M194" s="286">
        <v>-20.9583333333333</v>
      </c>
      <c r="N194" s="278"/>
      <c r="O194" s="283">
        <v>18</v>
      </c>
      <c r="P194" s="284">
        <v>70.6666666666667</v>
      </c>
      <c r="Q194" s="285">
        <v>69</v>
      </c>
      <c r="R194" s="285">
        <v>67.1666666666667</v>
      </c>
      <c r="S194" s="285">
        <v>74.625</v>
      </c>
      <c r="T194" s="285">
        <v>67.4166666666667</v>
      </c>
      <c r="U194" s="285">
        <v>61.7083333333333</v>
      </c>
      <c r="V194" s="285">
        <v>52.2083333333333</v>
      </c>
      <c r="W194" s="285">
        <v>54.2916666666667</v>
      </c>
      <c r="X194" s="285">
        <v>47.875</v>
      </c>
      <c r="Y194" s="285">
        <v>46.75</v>
      </c>
      <c r="Z194" s="285">
        <v>66</v>
      </c>
      <c r="AA194" s="286">
        <v>69.0416666666667</v>
      </c>
      <c r="AB194" s="196"/>
      <c r="AC194" s="196"/>
      <c r="AD194" s="196"/>
      <c r="AE194" s="196"/>
      <c r="AF194" s="196"/>
      <c r="AG194" s="196"/>
      <c r="AH194" s="196"/>
      <c r="AI194" s="196"/>
      <c r="AJ194" s="295"/>
      <c r="AK194" s="278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278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73"/>
      <c r="BG194" s="73"/>
      <c r="BH194" s="73"/>
      <c r="BI194" s="73"/>
      <c r="BJ194" s="73"/>
      <c r="BK194" s="73"/>
      <c r="BL194" s="73"/>
      <c r="BM194" s="73"/>
    </row>
    <row r="195" spans="1:65" ht="16.7" customHeight="1">
      <c r="A195" s="283">
        <v>19</v>
      </c>
      <c r="B195" s="284">
        <v>-20</v>
      </c>
      <c r="C195" s="285">
        <v>-21</v>
      </c>
      <c r="D195" s="285">
        <v>-22</v>
      </c>
      <c r="E195" s="285">
        <v>-16.5</v>
      </c>
      <c r="F195" s="285">
        <v>-21.5416666666667</v>
      </c>
      <c r="G195" s="285">
        <v>-30.6666666666667</v>
      </c>
      <c r="H195" s="285">
        <v>-34.125</v>
      </c>
      <c r="I195" s="285">
        <v>-31</v>
      </c>
      <c r="J195" s="285">
        <v>-41</v>
      </c>
      <c r="K195" s="285">
        <v>-30.5</v>
      </c>
      <c r="L195" s="285">
        <v>-22.5</v>
      </c>
      <c r="M195" s="286">
        <v>-21</v>
      </c>
      <c r="N195" s="278"/>
      <c r="O195" s="283">
        <v>19</v>
      </c>
      <c r="P195" s="284">
        <v>68.8333333333333</v>
      </c>
      <c r="Q195" s="285">
        <v>69</v>
      </c>
      <c r="R195" s="285">
        <v>67.0416666666667</v>
      </c>
      <c r="S195" s="285">
        <v>76</v>
      </c>
      <c r="T195" s="285">
        <v>68.375</v>
      </c>
      <c r="U195" s="285">
        <v>61.2083333333333</v>
      </c>
      <c r="V195" s="285">
        <v>53.875</v>
      </c>
      <c r="W195" s="285">
        <v>54</v>
      </c>
      <c r="X195" s="285">
        <v>47.2916666666667</v>
      </c>
      <c r="Y195" s="285">
        <v>47.8333333333333</v>
      </c>
      <c r="Z195" s="285">
        <v>66</v>
      </c>
      <c r="AA195" s="286">
        <v>69</v>
      </c>
      <c r="AB195" s="196"/>
      <c r="AC195" s="196"/>
      <c r="AD195" s="196"/>
      <c r="AE195" s="196"/>
      <c r="AF195" s="196"/>
      <c r="AG195" s="196"/>
      <c r="AH195" s="196"/>
      <c r="AI195" s="196"/>
      <c r="AJ195" s="295"/>
      <c r="AK195" s="278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278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73"/>
      <c r="BG195" s="73"/>
      <c r="BH195" s="73"/>
      <c r="BI195" s="73"/>
      <c r="BJ195" s="73"/>
      <c r="BK195" s="73"/>
      <c r="BL195" s="73"/>
      <c r="BM195" s="73"/>
    </row>
    <row r="196" spans="1:65" ht="16.7" customHeight="1">
      <c r="A196" s="283">
        <v>20</v>
      </c>
      <c r="B196" s="284">
        <v>-19.9583333333333</v>
      </c>
      <c r="C196" s="285">
        <v>-21</v>
      </c>
      <c r="D196" s="285">
        <v>-22.2916666666667</v>
      </c>
      <c r="E196" s="285">
        <v>-16.9166666666667</v>
      </c>
      <c r="F196" s="285">
        <v>-22.5</v>
      </c>
      <c r="G196" s="285">
        <v>-32.1666666666667</v>
      </c>
      <c r="H196" s="285">
        <v>-35.0833333333333</v>
      </c>
      <c r="I196" s="285">
        <v>-30.7916666666667</v>
      </c>
      <c r="J196" s="285">
        <v>-41</v>
      </c>
      <c r="K196" s="285">
        <v>-30.1666666666667</v>
      </c>
      <c r="L196" s="285">
        <v>-23</v>
      </c>
      <c r="M196" s="286">
        <v>-21</v>
      </c>
      <c r="N196" s="278"/>
      <c r="O196" s="283">
        <v>20</v>
      </c>
      <c r="P196" s="284">
        <v>69.75</v>
      </c>
      <c r="Q196" s="285">
        <v>69</v>
      </c>
      <c r="R196" s="285">
        <v>67</v>
      </c>
      <c r="S196" s="285">
        <v>75.9166666666667</v>
      </c>
      <c r="T196" s="285">
        <v>68</v>
      </c>
      <c r="U196" s="285">
        <v>61</v>
      </c>
      <c r="V196" s="285">
        <v>53.4166666666667</v>
      </c>
      <c r="W196" s="285">
        <v>54.2083333333333</v>
      </c>
      <c r="X196" s="285">
        <v>47.0416666666667</v>
      </c>
      <c r="Y196" s="285">
        <v>47.875</v>
      </c>
      <c r="Z196" s="285">
        <v>66</v>
      </c>
      <c r="AA196" s="286">
        <v>69</v>
      </c>
      <c r="AB196" s="196"/>
      <c r="AC196" s="196"/>
      <c r="AD196" s="196"/>
      <c r="AE196" s="196"/>
      <c r="AF196" s="196"/>
      <c r="AG196" s="196"/>
      <c r="AH196" s="196"/>
      <c r="AI196" s="196"/>
      <c r="AJ196" s="295"/>
      <c r="AK196" s="278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278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73"/>
      <c r="BG196" s="73"/>
      <c r="BH196" s="73"/>
      <c r="BI196" s="73"/>
      <c r="BJ196" s="73"/>
      <c r="BK196" s="73"/>
      <c r="BL196" s="73"/>
      <c r="BM196" s="73"/>
    </row>
    <row r="197" spans="1:65" ht="16.7" customHeight="1">
      <c r="A197" s="283">
        <v>21</v>
      </c>
      <c r="B197" s="284">
        <v>-20.6666666666667</v>
      </c>
      <c r="C197" s="285">
        <v>-21</v>
      </c>
      <c r="D197" s="285">
        <v>-22.9166666666667</v>
      </c>
      <c r="E197" s="285">
        <v>-17</v>
      </c>
      <c r="F197" s="285">
        <v>-23</v>
      </c>
      <c r="G197" s="285">
        <v>-33</v>
      </c>
      <c r="H197" s="285">
        <v>-37.0416666666667</v>
      </c>
      <c r="I197" s="285">
        <v>-27.5416666666667</v>
      </c>
      <c r="J197" s="285">
        <v>-41</v>
      </c>
      <c r="K197" s="285">
        <v>-31.5</v>
      </c>
      <c r="L197" s="285">
        <v>-22.3333333333333</v>
      </c>
      <c r="M197" s="286">
        <v>-21</v>
      </c>
      <c r="N197" s="278"/>
      <c r="O197" s="283">
        <v>21</v>
      </c>
      <c r="P197" s="284">
        <v>70</v>
      </c>
      <c r="Q197" s="285">
        <v>68.9583333333333</v>
      </c>
      <c r="R197" s="285">
        <v>67</v>
      </c>
      <c r="S197" s="285">
        <v>75.25</v>
      </c>
      <c r="T197" s="285">
        <v>68</v>
      </c>
      <c r="U197" s="285">
        <v>60.25</v>
      </c>
      <c r="V197" s="285">
        <v>53</v>
      </c>
      <c r="W197" s="285">
        <v>55</v>
      </c>
      <c r="X197" s="285">
        <v>47</v>
      </c>
      <c r="Y197" s="285">
        <v>47.7083333333333</v>
      </c>
      <c r="Z197" s="285">
        <v>66.7916666666667</v>
      </c>
      <c r="AA197" s="286">
        <v>69.0416666666667</v>
      </c>
      <c r="AB197" s="196"/>
      <c r="AC197" s="196"/>
      <c r="AD197" s="196"/>
      <c r="AE197" s="196"/>
      <c r="AF197" s="196"/>
      <c r="AG197" s="196"/>
      <c r="AH197" s="196"/>
      <c r="AI197" s="196"/>
      <c r="AJ197" s="295"/>
      <c r="AK197" s="278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278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73"/>
      <c r="BG197" s="73"/>
      <c r="BH197" s="73"/>
      <c r="BI197" s="73"/>
      <c r="BJ197" s="73"/>
      <c r="BK197" s="73"/>
      <c r="BL197" s="73"/>
      <c r="BM197" s="73"/>
    </row>
    <row r="198" spans="1:65" ht="16.7" customHeight="1">
      <c r="A198" s="283">
        <v>22</v>
      </c>
      <c r="B198" s="284">
        <v>-20.3333333333333</v>
      </c>
      <c r="C198" s="285">
        <v>-20.8333333333333</v>
      </c>
      <c r="D198" s="285">
        <v>-23</v>
      </c>
      <c r="E198" s="285">
        <v>-17</v>
      </c>
      <c r="F198" s="285">
        <v>-22.0416666666667</v>
      </c>
      <c r="G198" s="285">
        <v>-33.125</v>
      </c>
      <c r="H198" s="285">
        <v>-36.2916666666667</v>
      </c>
      <c r="I198" s="285">
        <v>-28.625</v>
      </c>
      <c r="J198" s="285">
        <v>-40.4583333333333</v>
      </c>
      <c r="K198" s="285">
        <v>-32.6666666666667</v>
      </c>
      <c r="L198" s="285">
        <v>-21.9166666666667</v>
      </c>
      <c r="M198" s="286">
        <v>-21</v>
      </c>
      <c r="N198" s="278"/>
      <c r="O198" s="283">
        <v>22</v>
      </c>
      <c r="P198" s="284">
        <v>70</v>
      </c>
      <c r="Q198" s="285">
        <v>68.9583333333333</v>
      </c>
      <c r="R198" s="285">
        <v>66.9166666666667</v>
      </c>
      <c r="S198" s="285">
        <v>74.5</v>
      </c>
      <c r="T198" s="285">
        <v>68.2916666666667</v>
      </c>
      <c r="U198" s="285">
        <v>60</v>
      </c>
      <c r="V198" s="285">
        <v>53.3333333333333</v>
      </c>
      <c r="W198" s="285">
        <v>54.8333333333333</v>
      </c>
      <c r="X198" s="285">
        <v>47.5416666666667</v>
      </c>
      <c r="Y198" s="285">
        <v>47.4166666666667</v>
      </c>
      <c r="Z198" s="285">
        <v>67</v>
      </c>
      <c r="AA198" s="286">
        <v>69.6666666666667</v>
      </c>
      <c r="AB198" s="196"/>
      <c r="AC198" s="196"/>
      <c r="AD198" s="196"/>
      <c r="AE198" s="196"/>
      <c r="AF198" s="196"/>
      <c r="AG198" s="196"/>
      <c r="AH198" s="196"/>
      <c r="AI198" s="196"/>
      <c r="AJ198" s="295"/>
      <c r="AK198" s="278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278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73"/>
      <c r="BG198" s="73"/>
      <c r="BH198" s="73"/>
      <c r="BI198" s="73"/>
      <c r="BJ198" s="73"/>
      <c r="BK198" s="73"/>
      <c r="BL198" s="73"/>
      <c r="BM198" s="73"/>
    </row>
    <row r="199" spans="1:65" ht="16.7" customHeight="1">
      <c r="A199" s="283">
        <v>23</v>
      </c>
      <c r="B199" s="284">
        <v>-20.5</v>
      </c>
      <c r="C199" s="285">
        <v>-21</v>
      </c>
      <c r="D199" s="285">
        <v>-23</v>
      </c>
      <c r="E199" s="285">
        <v>-17</v>
      </c>
      <c r="F199" s="285">
        <v>-21.375</v>
      </c>
      <c r="G199" s="285">
        <v>-34.1666666666667</v>
      </c>
      <c r="H199" s="285">
        <v>-31.25</v>
      </c>
      <c r="I199" s="285">
        <v>-29.6666666666667</v>
      </c>
      <c r="J199" s="285">
        <v>-36.6666666666667</v>
      </c>
      <c r="K199" s="285">
        <v>-32.9166666666667</v>
      </c>
      <c r="L199" s="285">
        <v>-21.5</v>
      </c>
      <c r="M199" s="286">
        <v>-20.5</v>
      </c>
      <c r="N199" s="278"/>
      <c r="O199" s="283">
        <v>23</v>
      </c>
      <c r="P199" s="284">
        <v>70</v>
      </c>
      <c r="Q199" s="285">
        <v>68.9166666666667</v>
      </c>
      <c r="R199" s="285">
        <v>66.75</v>
      </c>
      <c r="S199" s="285">
        <v>74.8333333333333</v>
      </c>
      <c r="T199" s="285">
        <v>68.375</v>
      </c>
      <c r="U199" s="285">
        <v>59.375</v>
      </c>
      <c r="V199" s="285">
        <v>54</v>
      </c>
      <c r="W199" s="285">
        <v>54.2916666666667</v>
      </c>
      <c r="X199" s="285">
        <v>48</v>
      </c>
      <c r="Y199" s="285">
        <v>47</v>
      </c>
      <c r="Z199" s="285">
        <v>67.6666666666667</v>
      </c>
      <c r="AA199" s="286">
        <v>70</v>
      </c>
      <c r="AB199" s="196"/>
      <c r="AC199" s="196"/>
      <c r="AD199" s="196"/>
      <c r="AE199" s="196"/>
      <c r="AF199" s="196"/>
      <c r="AG199" s="196"/>
      <c r="AH199" s="196"/>
      <c r="AI199" s="196"/>
      <c r="AJ199" s="295"/>
      <c r="AK199" s="278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278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73"/>
      <c r="BG199" s="73"/>
      <c r="BH199" s="73"/>
      <c r="BI199" s="73"/>
      <c r="BJ199" s="73"/>
      <c r="BK199" s="73"/>
      <c r="BL199" s="73"/>
      <c r="BM199" s="73"/>
    </row>
    <row r="200" spans="1:65" ht="16.7" customHeight="1">
      <c r="A200" s="283">
        <v>24</v>
      </c>
      <c r="B200" s="284">
        <v>-20.8333333333333</v>
      </c>
      <c r="C200" s="285">
        <v>-21</v>
      </c>
      <c r="D200" s="285">
        <v>-23</v>
      </c>
      <c r="E200" s="285">
        <v>-17.25</v>
      </c>
      <c r="F200" s="285">
        <v>-22.5</v>
      </c>
      <c r="G200" s="285">
        <v>-35</v>
      </c>
      <c r="H200" s="285">
        <v>-32.75</v>
      </c>
      <c r="I200" s="285">
        <v>-30.9583333333333</v>
      </c>
      <c r="J200" s="285">
        <v>-33.9166666666667</v>
      </c>
      <c r="K200" s="285">
        <v>-31.2916666666667</v>
      </c>
      <c r="L200" s="285">
        <v>-21.7916666666667</v>
      </c>
      <c r="M200" s="286">
        <v>-20.0833333333333</v>
      </c>
      <c r="N200" s="278"/>
      <c r="O200" s="283">
        <v>24</v>
      </c>
      <c r="P200" s="284">
        <v>70</v>
      </c>
      <c r="Q200" s="285">
        <v>68.5416666666667</v>
      </c>
      <c r="R200" s="285">
        <v>67</v>
      </c>
      <c r="S200" s="285">
        <v>75</v>
      </c>
      <c r="T200" s="285">
        <v>68.0416666666667</v>
      </c>
      <c r="U200" s="285">
        <v>59</v>
      </c>
      <c r="V200" s="285">
        <v>54</v>
      </c>
      <c r="W200" s="285">
        <v>54</v>
      </c>
      <c r="X200" s="285">
        <v>48.2083333333333</v>
      </c>
      <c r="Y200" s="285">
        <v>47.4166666666667</v>
      </c>
      <c r="Z200" s="285">
        <v>68</v>
      </c>
      <c r="AA200" s="286">
        <v>70</v>
      </c>
      <c r="AB200" s="196"/>
      <c r="AC200" s="196"/>
      <c r="AD200" s="196"/>
      <c r="AE200" s="196"/>
      <c r="AF200" s="196"/>
      <c r="AG200" s="196"/>
      <c r="AH200" s="196"/>
      <c r="AI200" s="196"/>
      <c r="AJ200" s="295"/>
      <c r="AK200" s="278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278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73"/>
      <c r="BG200" s="73"/>
      <c r="BH200" s="73"/>
      <c r="BI200" s="73"/>
      <c r="BJ200" s="73"/>
      <c r="BK200" s="73"/>
      <c r="BL200" s="73"/>
      <c r="BM200" s="73"/>
    </row>
    <row r="201" spans="1:65" ht="16.7" customHeight="1">
      <c r="A201" s="283">
        <v>25</v>
      </c>
      <c r="B201" s="284">
        <v>-21</v>
      </c>
      <c r="C201" s="285">
        <v>-21</v>
      </c>
      <c r="D201" s="285">
        <v>-23</v>
      </c>
      <c r="E201" s="285">
        <v>-16.8333333333333</v>
      </c>
      <c r="F201" s="285">
        <v>-23.125</v>
      </c>
      <c r="G201" s="285">
        <v>-34.5833333333333</v>
      </c>
      <c r="H201" s="285">
        <v>-34</v>
      </c>
      <c r="I201" s="285">
        <v>-31.7083333333333</v>
      </c>
      <c r="J201" s="285">
        <v>-33</v>
      </c>
      <c r="K201" s="285">
        <v>-31</v>
      </c>
      <c r="L201" s="285">
        <v>-22</v>
      </c>
      <c r="M201" s="286">
        <v>-20</v>
      </c>
      <c r="N201" s="278"/>
      <c r="O201" s="283">
        <v>25</v>
      </c>
      <c r="P201" s="284">
        <v>70</v>
      </c>
      <c r="Q201" s="285">
        <v>68.4583333333333</v>
      </c>
      <c r="R201" s="285">
        <v>66.8333333333333</v>
      </c>
      <c r="S201" s="285">
        <v>75.25</v>
      </c>
      <c r="T201" s="285">
        <v>68</v>
      </c>
      <c r="U201" s="285">
        <v>59.0416666666667</v>
      </c>
      <c r="V201" s="285">
        <v>54</v>
      </c>
      <c r="W201" s="285">
        <v>53.375</v>
      </c>
      <c r="X201" s="285">
        <v>48.625</v>
      </c>
      <c r="Y201" s="285">
        <v>47.875</v>
      </c>
      <c r="Z201" s="285">
        <v>67.875</v>
      </c>
      <c r="AA201" s="286">
        <v>70</v>
      </c>
      <c r="AB201" s="196"/>
      <c r="AC201" s="196"/>
      <c r="AD201" s="196"/>
      <c r="AE201" s="196"/>
      <c r="AF201" s="196"/>
      <c r="AG201" s="196"/>
      <c r="AH201" s="196"/>
      <c r="AI201" s="196"/>
      <c r="AJ201" s="295"/>
      <c r="AK201" s="278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278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73"/>
      <c r="BG201" s="73"/>
      <c r="BH201" s="73"/>
      <c r="BI201" s="73"/>
      <c r="BJ201" s="73"/>
      <c r="BK201" s="73"/>
      <c r="BL201" s="73"/>
      <c r="BM201" s="73"/>
    </row>
    <row r="202" spans="1:65" ht="16.7" customHeight="1">
      <c r="A202" s="283">
        <v>26</v>
      </c>
      <c r="B202" s="284">
        <v>-21</v>
      </c>
      <c r="C202" s="285">
        <v>-21</v>
      </c>
      <c r="D202" s="285">
        <v>-23</v>
      </c>
      <c r="E202" s="285">
        <v>-17</v>
      </c>
      <c r="F202" s="285">
        <v>-23.0416666666667</v>
      </c>
      <c r="G202" s="285">
        <v>-33.75</v>
      </c>
      <c r="H202" s="285">
        <v>-34.6666666666667</v>
      </c>
      <c r="I202" s="285">
        <v>-32.875</v>
      </c>
      <c r="J202" s="285">
        <v>-33</v>
      </c>
      <c r="K202" s="285">
        <v>-29.8333333333333</v>
      </c>
      <c r="L202" s="285">
        <v>-22.7083333333333</v>
      </c>
      <c r="M202" s="286">
        <v>-20.5833333333333</v>
      </c>
      <c r="N202" s="278"/>
      <c r="O202" s="283">
        <v>26</v>
      </c>
      <c r="P202" s="284">
        <v>70</v>
      </c>
      <c r="Q202" s="285">
        <v>68.125</v>
      </c>
      <c r="R202" s="285">
        <v>66.6666666666667</v>
      </c>
      <c r="S202" s="285">
        <v>75.3333333333333</v>
      </c>
      <c r="T202" s="285">
        <v>67.875</v>
      </c>
      <c r="U202" s="285">
        <v>59.125</v>
      </c>
      <c r="V202" s="285">
        <v>53.625</v>
      </c>
      <c r="W202" s="285">
        <v>53.0833333333333</v>
      </c>
      <c r="X202" s="285">
        <v>48.375</v>
      </c>
      <c r="Y202" s="285">
        <v>48.0833333333333</v>
      </c>
      <c r="Z202" s="285">
        <v>67.3333333333333</v>
      </c>
      <c r="AA202" s="286">
        <v>70</v>
      </c>
      <c r="AB202" s="196"/>
      <c r="AC202" s="196"/>
      <c r="AD202" s="196"/>
      <c r="AE202" s="196"/>
      <c r="AF202" s="196"/>
      <c r="AG202" s="196"/>
      <c r="AH202" s="196"/>
      <c r="AI202" s="196"/>
      <c r="AJ202" s="295"/>
      <c r="AK202" s="278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278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73"/>
      <c r="BG202" s="73"/>
      <c r="BH202" s="73"/>
      <c r="BI202" s="73"/>
      <c r="BJ202" s="73"/>
      <c r="BK202" s="73"/>
      <c r="BL202" s="73"/>
      <c r="BM202" s="73"/>
    </row>
    <row r="203" spans="1:65" ht="16.7" customHeight="1">
      <c r="A203" s="283">
        <v>27</v>
      </c>
      <c r="B203" s="284">
        <v>-21</v>
      </c>
      <c r="C203" s="285">
        <v>-21</v>
      </c>
      <c r="D203" s="285">
        <v>-23.2083333333333</v>
      </c>
      <c r="E203" s="285">
        <v>-17</v>
      </c>
      <c r="F203" s="285">
        <v>-23.5416666666667</v>
      </c>
      <c r="G203" s="285">
        <v>-34.4583333333333</v>
      </c>
      <c r="H203" s="285">
        <v>-33.8333333333333</v>
      </c>
      <c r="I203" s="285">
        <v>-33.5416666666667</v>
      </c>
      <c r="J203" s="285">
        <v>-33.5416666666667</v>
      </c>
      <c r="K203" s="285">
        <v>-27.8333333333333</v>
      </c>
      <c r="L203" s="285">
        <v>-22.875</v>
      </c>
      <c r="M203" s="286">
        <v>-20.125</v>
      </c>
      <c r="N203" s="278"/>
      <c r="O203" s="283">
        <v>27</v>
      </c>
      <c r="P203" s="284">
        <v>70</v>
      </c>
      <c r="Q203" s="285">
        <v>68.2916666666667</v>
      </c>
      <c r="R203" s="285">
        <v>66.6666666666667</v>
      </c>
      <c r="S203" s="285">
        <v>75.125</v>
      </c>
      <c r="T203" s="285">
        <v>67.2916666666667</v>
      </c>
      <c r="U203" s="285">
        <v>59</v>
      </c>
      <c r="V203" s="285">
        <v>53.9166666666667</v>
      </c>
      <c r="W203" s="285">
        <v>52.625</v>
      </c>
      <c r="X203" s="285">
        <v>48</v>
      </c>
      <c r="Y203" s="285">
        <v>49</v>
      </c>
      <c r="Z203" s="285">
        <v>67.625</v>
      </c>
      <c r="AA203" s="286">
        <v>70.2083333333333</v>
      </c>
      <c r="AB203" s="196"/>
      <c r="AC203" s="196"/>
      <c r="AD203" s="196"/>
      <c r="AE203" s="196"/>
      <c r="AF203" s="196"/>
      <c r="AG203" s="196"/>
      <c r="AH203" s="196"/>
      <c r="AI203" s="196"/>
      <c r="AJ203" s="295"/>
      <c r="AK203" s="278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278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73"/>
      <c r="BG203" s="73"/>
      <c r="BH203" s="73"/>
      <c r="BI203" s="73"/>
      <c r="BJ203" s="73"/>
      <c r="BK203" s="73"/>
      <c r="BL203" s="73"/>
      <c r="BM203" s="73"/>
    </row>
    <row r="204" spans="1:65" ht="16.7" customHeight="1">
      <c r="A204" s="283">
        <v>28</v>
      </c>
      <c r="B204" s="284">
        <v>-21</v>
      </c>
      <c r="C204" s="285">
        <v>-20.6666666666667</v>
      </c>
      <c r="D204" s="285">
        <v>-20.625</v>
      </c>
      <c r="E204" s="285">
        <v>-17.625</v>
      </c>
      <c r="F204" s="285">
        <v>-24.5833333333333</v>
      </c>
      <c r="G204" s="285">
        <v>-34.375</v>
      </c>
      <c r="H204" s="285">
        <v>-36.2083333333333</v>
      </c>
      <c r="I204" s="285">
        <v>-34</v>
      </c>
      <c r="J204" s="285">
        <v>-34.0416666666667</v>
      </c>
      <c r="K204" s="285">
        <v>-26.8333333333333</v>
      </c>
      <c r="L204" s="285">
        <v>-22</v>
      </c>
      <c r="M204" s="286">
        <v>-20.0833333333333</v>
      </c>
      <c r="N204" s="278"/>
      <c r="O204" s="283">
        <v>28</v>
      </c>
      <c r="P204" s="284">
        <v>69.7916666666667</v>
      </c>
      <c r="Q204" s="285">
        <v>68</v>
      </c>
      <c r="R204" s="285">
        <v>66.5833333333333</v>
      </c>
      <c r="S204" s="285">
        <v>74.5833333333333</v>
      </c>
      <c r="T204" s="285">
        <v>66.8333333333333</v>
      </c>
      <c r="U204" s="285">
        <v>58.9583333333333</v>
      </c>
      <c r="V204" s="285">
        <v>53.2916666666667</v>
      </c>
      <c r="W204" s="285">
        <v>52.2916666666667</v>
      </c>
      <c r="X204" s="285">
        <v>48</v>
      </c>
      <c r="Y204" s="285">
        <v>49.0416666666667</v>
      </c>
      <c r="Z204" s="285">
        <v>68</v>
      </c>
      <c r="AA204" s="286">
        <v>70</v>
      </c>
      <c r="AB204" s="196"/>
      <c r="AC204" s="196"/>
      <c r="AD204" s="196"/>
      <c r="AE204" s="196"/>
      <c r="AF204" s="196"/>
      <c r="AG204" s="196"/>
      <c r="AH204" s="196"/>
      <c r="AI204" s="196"/>
      <c r="AJ204" s="295"/>
      <c r="AK204" s="278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278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73"/>
      <c r="BG204" s="73"/>
      <c r="BH204" s="73"/>
      <c r="BI204" s="73"/>
      <c r="BJ204" s="73"/>
      <c r="BK204" s="73"/>
      <c r="BL204" s="73"/>
      <c r="BM204" s="73"/>
    </row>
    <row r="205" spans="1:65" ht="16.7" customHeight="1">
      <c r="A205" s="283">
        <v>29</v>
      </c>
      <c r="B205" s="284">
        <v>-21</v>
      </c>
      <c r="C205" s="285"/>
      <c r="D205" s="285">
        <v>-22.25</v>
      </c>
      <c r="E205" s="285">
        <v>-18</v>
      </c>
      <c r="F205" s="285">
        <v>-25.0833333333333</v>
      </c>
      <c r="G205" s="285">
        <v>-33.5416666666667</v>
      </c>
      <c r="H205" s="285">
        <v>-37.6666666666667</v>
      </c>
      <c r="I205" s="285">
        <v>-34.5</v>
      </c>
      <c r="J205" s="285">
        <v>-34.75</v>
      </c>
      <c r="K205" s="285">
        <v>-23.7916666666667</v>
      </c>
      <c r="L205" s="285">
        <v>-22.0416666666667</v>
      </c>
      <c r="M205" s="286">
        <v>-20.0833333333333</v>
      </c>
      <c r="N205" s="278"/>
      <c r="O205" s="283">
        <v>29</v>
      </c>
      <c r="P205" s="284">
        <v>69.0416666666667</v>
      </c>
      <c r="Q205" s="285"/>
      <c r="R205" s="285">
        <v>66.5</v>
      </c>
      <c r="S205" s="285">
        <v>74.125</v>
      </c>
      <c r="T205" s="285">
        <v>66.25</v>
      </c>
      <c r="U205" s="285">
        <v>59.0416666666667</v>
      </c>
      <c r="V205" s="285">
        <v>52.7083333333333</v>
      </c>
      <c r="W205" s="285">
        <v>52.0416666666667</v>
      </c>
      <c r="X205" s="285">
        <v>48</v>
      </c>
      <c r="Y205" s="285">
        <v>51.375</v>
      </c>
      <c r="Z205" s="285">
        <v>68</v>
      </c>
      <c r="AA205" s="286">
        <v>70.2916666666667</v>
      </c>
      <c r="AB205" s="196"/>
      <c r="AC205" s="196"/>
      <c r="AD205" s="196"/>
      <c r="AE205" s="196"/>
      <c r="AF205" s="196"/>
      <c r="AG205" s="196"/>
      <c r="AH205" s="196"/>
      <c r="AI205" s="196"/>
      <c r="AJ205" s="295"/>
      <c r="AK205" s="278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278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73"/>
      <c r="BG205" s="73"/>
      <c r="BH205" s="73"/>
      <c r="BI205" s="73"/>
      <c r="BJ205" s="73"/>
      <c r="BK205" s="73"/>
      <c r="BL205" s="73"/>
      <c r="BM205" s="73"/>
    </row>
    <row r="206" spans="1:65" ht="16.7" customHeight="1">
      <c r="A206" s="283">
        <v>30</v>
      </c>
      <c r="B206" s="284">
        <v>-20.5416666666667</v>
      </c>
      <c r="C206" s="285"/>
      <c r="D206" s="285">
        <v>-24.9166666666667</v>
      </c>
      <c r="E206" s="285">
        <v>-17.9583333333333</v>
      </c>
      <c r="F206" s="285">
        <v>-24.4583333333333</v>
      </c>
      <c r="G206" s="285">
        <v>-27.0416666666667</v>
      </c>
      <c r="H206" s="285">
        <v>-38.7083333333333</v>
      </c>
      <c r="I206" s="285">
        <v>-35</v>
      </c>
      <c r="J206" s="285">
        <v>-35</v>
      </c>
      <c r="K206" s="285">
        <v>-23</v>
      </c>
      <c r="L206" s="285">
        <v>-22.5833333333333</v>
      </c>
      <c r="M206" s="286">
        <v>-20</v>
      </c>
      <c r="N206" s="278"/>
      <c r="O206" s="283">
        <v>30</v>
      </c>
      <c r="P206" s="284">
        <v>69.25</v>
      </c>
      <c r="Q206" s="285"/>
      <c r="R206" s="285">
        <v>66.375</v>
      </c>
      <c r="S206" s="285">
        <v>74</v>
      </c>
      <c r="T206" s="285">
        <v>66.6666666666667</v>
      </c>
      <c r="U206" s="285">
        <v>61</v>
      </c>
      <c r="V206" s="285">
        <v>52.2083333333333</v>
      </c>
      <c r="W206" s="285">
        <v>52</v>
      </c>
      <c r="X206" s="285">
        <v>48</v>
      </c>
      <c r="Y206" s="285">
        <v>52.625</v>
      </c>
      <c r="Z206" s="285">
        <v>68</v>
      </c>
      <c r="AA206" s="286">
        <v>71</v>
      </c>
      <c r="AB206" s="196"/>
      <c r="AC206" s="196"/>
      <c r="AD206" s="196"/>
      <c r="AE206" s="196"/>
      <c r="AF206" s="196"/>
      <c r="AG206" s="196"/>
      <c r="AH206" s="196"/>
      <c r="AI206" s="196"/>
      <c r="AJ206" s="295"/>
      <c r="AK206" s="278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278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73"/>
      <c r="BG206" s="73"/>
      <c r="BH206" s="73"/>
      <c r="BI206" s="73"/>
      <c r="BJ206" s="73"/>
      <c r="BK206" s="73"/>
      <c r="BL206" s="73"/>
      <c r="BM206" s="73"/>
    </row>
    <row r="207" spans="1:65" ht="16.7" customHeight="1">
      <c r="A207" s="287">
        <v>31</v>
      </c>
      <c r="B207" s="288">
        <v>-20.1666666666667</v>
      </c>
      <c r="C207" s="289"/>
      <c r="D207" s="289">
        <v>-27.4166666666667</v>
      </c>
      <c r="E207" s="289"/>
      <c r="F207" s="289">
        <v>-25.2083333333333</v>
      </c>
      <c r="G207" s="289"/>
      <c r="H207" s="289">
        <v>-39.9166666666667</v>
      </c>
      <c r="I207" s="289">
        <v>-35</v>
      </c>
      <c r="J207" s="289"/>
      <c r="K207" s="289">
        <v>-23</v>
      </c>
      <c r="L207" s="289"/>
      <c r="M207" s="290">
        <v>-20.2083333333333</v>
      </c>
      <c r="N207" s="278"/>
      <c r="O207" s="287">
        <v>31</v>
      </c>
      <c r="P207" s="288">
        <v>70</v>
      </c>
      <c r="Q207" s="289"/>
      <c r="R207" s="289">
        <v>66.25</v>
      </c>
      <c r="S207" s="289"/>
      <c r="T207" s="289">
        <v>66.2083333333333</v>
      </c>
      <c r="U207" s="289"/>
      <c r="V207" s="289">
        <v>52</v>
      </c>
      <c r="W207" s="289">
        <v>51.625</v>
      </c>
      <c r="X207" s="289"/>
      <c r="Y207" s="289">
        <v>53</v>
      </c>
      <c r="Z207" s="289"/>
      <c r="AA207" s="290">
        <v>70.375</v>
      </c>
      <c r="AB207" s="196"/>
      <c r="AC207" s="196"/>
      <c r="AD207" s="196"/>
      <c r="AE207" s="196"/>
      <c r="AF207" s="196"/>
      <c r="AG207" s="196"/>
      <c r="AH207" s="196"/>
      <c r="AI207" s="196"/>
      <c r="AJ207" s="295"/>
      <c r="AK207" s="278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278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73"/>
      <c r="BG207" s="73"/>
      <c r="BH207" s="73"/>
      <c r="BI207" s="73"/>
      <c r="BJ207" s="73"/>
      <c r="BK207" s="73"/>
      <c r="BL207" s="73"/>
      <c r="BM207" s="73"/>
    </row>
    <row r="208" spans="1:65" ht="16.7" customHeight="1">
      <c r="A208" s="279" t="s">
        <v>418</v>
      </c>
      <c r="B208" s="280">
        <f t="shared" ref="B208:M208" si="15">AVERAGE(B177:B207)</f>
        <v>-19.227150537634412</v>
      </c>
      <c r="C208" s="281">
        <f t="shared" si="15"/>
        <v>-21.175595238095244</v>
      </c>
      <c r="D208" s="281">
        <f t="shared" si="15"/>
        <v>-22.037634408602152</v>
      </c>
      <c r="E208" s="281">
        <f t="shared" si="15"/>
        <v>-19.356944444444444</v>
      </c>
      <c r="F208" s="281">
        <f t="shared" si="15"/>
        <v>-22.024193548387096</v>
      </c>
      <c r="G208" s="281">
        <f t="shared" si="15"/>
        <v>-30.759722222222234</v>
      </c>
      <c r="H208" s="281">
        <f t="shared" si="15"/>
        <v>-36.810483870967751</v>
      </c>
      <c r="I208" s="281">
        <f t="shared" si="15"/>
        <v>-34.978494623655919</v>
      </c>
      <c r="J208" s="281">
        <f t="shared" si="15"/>
        <v>-36.774999999999999</v>
      </c>
      <c r="K208" s="281">
        <f t="shared" si="15"/>
        <v>-33.149193548387103</v>
      </c>
      <c r="L208" s="281">
        <f t="shared" si="15"/>
        <v>-21.684722222222224</v>
      </c>
      <c r="M208" s="282">
        <f t="shared" si="15"/>
        <v>-21.072580645161274</v>
      </c>
      <c r="N208" s="291"/>
      <c r="O208" s="279" t="s">
        <v>418</v>
      </c>
      <c r="P208" s="280">
        <f t="shared" ref="P208:AA208" si="16">AVERAGE(P177:P207)</f>
        <v>71.33064516129032</v>
      </c>
      <c r="Q208" s="281">
        <f t="shared" si="16"/>
        <v>69.089285714285708</v>
      </c>
      <c r="R208" s="281">
        <f t="shared" si="16"/>
        <v>67.43413978494624</v>
      </c>
      <c r="S208" s="281">
        <f t="shared" si="16"/>
        <v>70.86666666666666</v>
      </c>
      <c r="T208" s="281">
        <f t="shared" si="16"/>
        <v>69.092741935483886</v>
      </c>
      <c r="U208" s="281">
        <f t="shared" si="16"/>
        <v>61.627777777777773</v>
      </c>
      <c r="V208" s="281">
        <f t="shared" si="16"/>
        <v>55.215053763440871</v>
      </c>
      <c r="W208" s="281">
        <f t="shared" si="16"/>
        <v>52.594086021505376</v>
      </c>
      <c r="X208" s="281">
        <f t="shared" si="16"/>
        <v>49.023611111111116</v>
      </c>
      <c r="Y208" s="281">
        <f t="shared" si="16"/>
        <v>47.721774193548391</v>
      </c>
      <c r="Z208" s="281">
        <f t="shared" si="16"/>
        <v>63.945833333333333</v>
      </c>
      <c r="AA208" s="282">
        <f t="shared" si="16"/>
        <v>69.26478494623656</v>
      </c>
      <c r="AB208" s="196"/>
      <c r="AC208" s="196"/>
      <c r="AD208" s="196"/>
      <c r="AE208" s="196"/>
      <c r="AF208" s="196"/>
      <c r="AG208" s="196"/>
      <c r="AH208" s="196"/>
      <c r="AI208" s="196"/>
      <c r="AJ208" s="295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73"/>
      <c r="BG208" s="73"/>
      <c r="BH208" s="73"/>
      <c r="BI208" s="73"/>
      <c r="BJ208" s="73"/>
      <c r="BK208" s="73"/>
      <c r="BL208" s="73"/>
      <c r="BM208" s="73"/>
    </row>
    <row r="209" spans="1:65" ht="16.7" customHeight="1">
      <c r="A209" s="283" t="s">
        <v>419</v>
      </c>
      <c r="B209" s="294">
        <v>-15</v>
      </c>
      <c r="C209" s="295">
        <v>-20</v>
      </c>
      <c r="D209" s="295">
        <v>-20</v>
      </c>
      <c r="E209" s="295">
        <v>1</v>
      </c>
      <c r="F209" s="295">
        <v>-17</v>
      </c>
      <c r="G209" s="295">
        <v>-26</v>
      </c>
      <c r="H209" s="295">
        <v>-28</v>
      </c>
      <c r="I209" s="295">
        <v>-26</v>
      </c>
      <c r="J209" s="295">
        <v>-32</v>
      </c>
      <c r="K209" s="295">
        <v>-23</v>
      </c>
      <c r="L209" s="295">
        <v>-18</v>
      </c>
      <c r="M209" s="296">
        <v>-19</v>
      </c>
      <c r="N209" s="293"/>
      <c r="O209" s="283" t="s">
        <v>419</v>
      </c>
      <c r="P209" s="294">
        <v>74</v>
      </c>
      <c r="Q209" s="295">
        <v>70</v>
      </c>
      <c r="R209" s="295">
        <v>69</v>
      </c>
      <c r="S209" s="295">
        <v>76</v>
      </c>
      <c r="T209" s="295">
        <v>74</v>
      </c>
      <c r="U209" s="295">
        <v>66</v>
      </c>
      <c r="V209" s="295">
        <v>61</v>
      </c>
      <c r="W209" s="295">
        <v>55</v>
      </c>
      <c r="X209" s="295">
        <v>52</v>
      </c>
      <c r="Y209" s="295">
        <v>53</v>
      </c>
      <c r="Z209" s="295">
        <v>68</v>
      </c>
      <c r="AA209" s="296">
        <v>71</v>
      </c>
      <c r="AB209" s="196"/>
      <c r="AC209" s="196"/>
      <c r="AD209" s="196"/>
      <c r="AE209" s="196"/>
      <c r="AF209" s="196"/>
      <c r="AG209" s="196"/>
      <c r="AH209" s="196"/>
      <c r="AI209" s="196"/>
      <c r="AJ209" s="295"/>
      <c r="AK209" s="314"/>
      <c r="AL209" s="314"/>
      <c r="AM209" s="314"/>
      <c r="AN209" s="314"/>
      <c r="AO209" s="314"/>
      <c r="AP209" s="314"/>
      <c r="AQ209" s="314"/>
      <c r="AR209" s="314"/>
      <c r="AS209" s="314"/>
      <c r="AT209" s="314"/>
      <c r="AU209" s="314"/>
      <c r="AV209" s="314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73"/>
      <c r="BG209" s="73"/>
      <c r="BH209" s="73"/>
      <c r="BI209" s="73"/>
      <c r="BJ209" s="73"/>
      <c r="BK209" s="73"/>
      <c r="BL209" s="73"/>
      <c r="BM209" s="73"/>
    </row>
    <row r="210" spans="1:65" ht="16.7" customHeight="1">
      <c r="A210" s="287" t="s">
        <v>420</v>
      </c>
      <c r="B210" s="297">
        <v>-21</v>
      </c>
      <c r="C210" s="298">
        <v>-23</v>
      </c>
      <c r="D210" s="298">
        <v>-28</v>
      </c>
      <c r="E210" s="298">
        <v>-40</v>
      </c>
      <c r="F210" s="298">
        <v>-26</v>
      </c>
      <c r="G210" s="298">
        <v>-35</v>
      </c>
      <c r="H210" s="298">
        <v>-46</v>
      </c>
      <c r="I210" s="298">
        <v>-48</v>
      </c>
      <c r="J210" s="298">
        <v>-41</v>
      </c>
      <c r="K210" s="298">
        <v>-38</v>
      </c>
      <c r="L210" s="298">
        <v>-24</v>
      </c>
      <c r="M210" s="299">
        <v>-23</v>
      </c>
      <c r="N210" s="293"/>
      <c r="O210" s="287" t="s">
        <v>420</v>
      </c>
      <c r="P210" s="297">
        <v>67</v>
      </c>
      <c r="Q210" s="298">
        <v>68</v>
      </c>
      <c r="R210" s="298">
        <v>66</v>
      </c>
      <c r="S210" s="298">
        <v>65</v>
      </c>
      <c r="T210" s="298">
        <v>66</v>
      </c>
      <c r="U210" s="298">
        <v>58</v>
      </c>
      <c r="V210" s="298">
        <v>52</v>
      </c>
      <c r="W210" s="298">
        <v>48</v>
      </c>
      <c r="X210" s="298">
        <v>47</v>
      </c>
      <c r="Y210" s="298">
        <v>46</v>
      </c>
      <c r="Z210" s="298">
        <v>53</v>
      </c>
      <c r="AA210" s="299">
        <v>68</v>
      </c>
      <c r="AB210" s="196"/>
      <c r="AC210" s="196"/>
      <c r="AD210" s="196"/>
      <c r="AE210" s="196"/>
      <c r="AF210" s="196"/>
      <c r="AG210" s="196"/>
      <c r="AH210" s="196"/>
      <c r="AI210" s="196"/>
      <c r="AJ210" s="295"/>
      <c r="AK210" s="278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278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73"/>
      <c r="BG210" s="73"/>
      <c r="BH210" s="73"/>
      <c r="BI210" s="73"/>
      <c r="BJ210" s="73"/>
      <c r="BK210" s="73"/>
      <c r="BL210" s="73"/>
      <c r="BM210" s="73"/>
    </row>
    <row r="211" spans="1:65" ht="16.7" customHeight="1">
      <c r="A211" s="418" t="s">
        <v>497</v>
      </c>
      <c r="B211" s="418"/>
      <c r="C211" s="418"/>
      <c r="D211" s="418" t="s">
        <v>498</v>
      </c>
      <c r="E211" s="418"/>
      <c r="F211" s="418"/>
      <c r="G211" s="418"/>
      <c r="H211" s="418"/>
      <c r="I211" s="418" t="s">
        <v>499</v>
      </c>
      <c r="J211" s="418"/>
      <c r="K211" s="418"/>
      <c r="L211" s="418"/>
      <c r="M211" s="418"/>
      <c r="N211" s="196"/>
      <c r="O211" s="418" t="s">
        <v>500</v>
      </c>
      <c r="P211" s="418"/>
      <c r="Q211" s="418"/>
      <c r="R211" s="418" t="s">
        <v>501</v>
      </c>
      <c r="S211" s="418"/>
      <c r="T211" s="418"/>
      <c r="U211" s="418"/>
      <c r="V211" s="418"/>
      <c r="W211" s="418" t="s">
        <v>502</v>
      </c>
      <c r="X211" s="418"/>
      <c r="Y211" s="418"/>
      <c r="Z211" s="418"/>
      <c r="AA211" s="418"/>
      <c r="AB211" s="196"/>
      <c r="AC211" s="196"/>
      <c r="AD211" s="196"/>
      <c r="AE211" s="196"/>
      <c r="AF211" s="196"/>
      <c r="AG211" s="196"/>
      <c r="AH211" s="196"/>
      <c r="AI211" s="196"/>
      <c r="AJ211" s="295"/>
      <c r="AK211" s="278"/>
      <c r="AL211" s="278"/>
      <c r="AM211" s="278"/>
      <c r="AN211" s="278"/>
      <c r="AO211" s="278"/>
      <c r="AP211" s="278"/>
      <c r="AQ211" s="278"/>
      <c r="AR211" s="278"/>
      <c r="AS211" s="278"/>
      <c r="AT211" s="278"/>
      <c r="AU211" s="278"/>
      <c r="AV211" s="278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73"/>
      <c r="BG211" s="73"/>
      <c r="BH211" s="73"/>
      <c r="BI211" s="73"/>
      <c r="BJ211" s="73"/>
      <c r="BK211" s="73"/>
      <c r="BL211" s="73"/>
      <c r="BM211" s="73"/>
    </row>
    <row r="212" spans="1:65" ht="16.7" customHeight="1">
      <c r="A212" s="196"/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414" t="s">
        <v>455</v>
      </c>
      <c r="U212" s="414"/>
      <c r="V212" s="414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415"/>
      <c r="AK212" s="415"/>
      <c r="AL212" s="415"/>
      <c r="AM212" s="415"/>
      <c r="AN212" s="415"/>
      <c r="AO212" s="415"/>
      <c r="AP212" s="415"/>
      <c r="AQ212" s="415"/>
      <c r="AR212" s="415"/>
      <c r="AS212" s="415"/>
      <c r="AT212" s="415"/>
      <c r="AU212" s="415"/>
      <c r="AV212" s="415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73"/>
      <c r="BG212" s="73"/>
      <c r="BH212" s="73"/>
      <c r="BI212" s="73"/>
      <c r="BJ212" s="73"/>
      <c r="BK212" s="73"/>
      <c r="BL212" s="73"/>
      <c r="BM212" s="73"/>
    </row>
    <row r="213" spans="1:65" ht="16.7" customHeight="1">
      <c r="A213" s="196"/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278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73"/>
      <c r="BG213" s="73"/>
      <c r="BH213" s="73"/>
      <c r="BI213" s="73"/>
      <c r="BJ213" s="73"/>
      <c r="BK213" s="73"/>
      <c r="BL213" s="73"/>
      <c r="BM213" s="73"/>
    </row>
    <row r="214" spans="1:65" ht="16.7" customHeight="1">
      <c r="A214" s="196"/>
      <c r="B214" s="196"/>
      <c r="C214" s="278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278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73"/>
      <c r="BG214" s="73"/>
      <c r="BH214" s="73"/>
      <c r="BI214" s="73"/>
      <c r="BJ214" s="73"/>
      <c r="BK214" s="73"/>
      <c r="BL214" s="73"/>
      <c r="BM214" s="73"/>
    </row>
    <row r="215" spans="1:65" ht="16.7" customHeight="1">
      <c r="A215" s="196"/>
      <c r="B215" s="196"/>
      <c r="C215" s="196"/>
      <c r="D215" s="196"/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73"/>
      <c r="BG215" s="73"/>
      <c r="BH215" s="73"/>
      <c r="BI215" s="73"/>
      <c r="BJ215" s="73"/>
      <c r="BK215" s="73"/>
      <c r="BL215" s="73"/>
      <c r="BM215" s="73"/>
    </row>
    <row r="216" spans="1:65" ht="16.7" customHeight="1">
      <c r="A216" s="196"/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73"/>
      <c r="BG216" s="73"/>
      <c r="BH216" s="73"/>
      <c r="BI216" s="73"/>
      <c r="BJ216" s="73"/>
      <c r="BK216" s="73"/>
      <c r="BL216" s="73"/>
      <c r="BM216" s="73"/>
    </row>
    <row r="217" spans="1:65" ht="16.7" customHeight="1">
      <c r="A217" s="196"/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301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73"/>
      <c r="BG217" s="73"/>
      <c r="BH217" s="73"/>
      <c r="BI217" s="73"/>
      <c r="BJ217" s="73"/>
      <c r="BK217" s="73"/>
      <c r="BL217" s="73"/>
      <c r="BM217" s="73"/>
    </row>
    <row r="218" spans="1:65" ht="16.7" customHeight="1">
      <c r="A218" s="196"/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301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73"/>
      <c r="BG218" s="73"/>
      <c r="BH218" s="73"/>
      <c r="BI218" s="73"/>
      <c r="BJ218" s="73"/>
      <c r="BK218" s="73"/>
      <c r="BL218" s="73"/>
      <c r="BM218" s="73"/>
    </row>
    <row r="219" spans="1:65" ht="16.7" customHeight="1">
      <c r="A219" s="19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73"/>
      <c r="BG219" s="73"/>
      <c r="BH219" s="73"/>
      <c r="BI219" s="73"/>
      <c r="BJ219" s="73"/>
      <c r="BK219" s="73"/>
      <c r="BL219" s="73"/>
      <c r="BM219" s="73"/>
    </row>
    <row r="220" spans="1:65" ht="16.7" customHeight="1">
      <c r="A220" s="19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73"/>
      <c r="BG220" s="73"/>
      <c r="BH220" s="73"/>
      <c r="BI220" s="73"/>
      <c r="BJ220" s="73"/>
      <c r="BK220" s="73"/>
      <c r="BL220" s="73"/>
      <c r="BM220" s="73"/>
    </row>
    <row r="221" spans="1:65" ht="16.7" customHeight="1">
      <c r="A221" s="196"/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73"/>
      <c r="BG221" s="73"/>
      <c r="BH221" s="73"/>
      <c r="BI221" s="73"/>
      <c r="BJ221" s="73"/>
      <c r="BK221" s="73"/>
      <c r="BL221" s="73"/>
      <c r="BM221" s="73"/>
    </row>
    <row r="222" spans="1:65" ht="16.7" customHeight="1">
      <c r="A222" s="196"/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73"/>
      <c r="BG222" s="73"/>
      <c r="BH222" s="73"/>
      <c r="BI222" s="73"/>
      <c r="BJ222" s="73"/>
      <c r="BK222" s="73"/>
      <c r="BL222" s="73"/>
      <c r="BM222" s="73"/>
    </row>
    <row r="223" spans="1:65" ht="15">
      <c r="A223" s="19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73"/>
      <c r="BG223" s="73"/>
      <c r="BH223" s="73"/>
      <c r="BI223" s="73"/>
      <c r="BJ223" s="73"/>
      <c r="BK223" s="73"/>
      <c r="BL223" s="73"/>
      <c r="BM223" s="73"/>
    </row>
    <row r="224" spans="1:65" ht="15">
      <c r="A224" s="19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73"/>
      <c r="BG224" s="73"/>
      <c r="BH224" s="73"/>
      <c r="BI224" s="73"/>
      <c r="BJ224" s="73"/>
      <c r="BK224" s="73"/>
      <c r="BL224" s="73"/>
      <c r="BM224" s="73"/>
    </row>
    <row r="225" spans="1:65" ht="15">
      <c r="A225" s="19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73"/>
      <c r="BG225" s="73"/>
      <c r="BH225" s="73"/>
      <c r="BI225" s="73"/>
      <c r="BJ225" s="73"/>
      <c r="BK225" s="73"/>
      <c r="BL225" s="73"/>
      <c r="BM225" s="73"/>
    </row>
    <row r="226" spans="1:65" ht="15">
      <c r="A226" s="196"/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73"/>
      <c r="BG226" s="73"/>
      <c r="BH226" s="73"/>
      <c r="BI226" s="73"/>
      <c r="BJ226" s="73"/>
      <c r="BK226" s="73"/>
      <c r="BL226" s="73"/>
      <c r="BM226" s="73"/>
    </row>
    <row r="227" spans="1:65" ht="15">
      <c r="A227" s="196"/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73"/>
      <c r="BG227" s="73"/>
      <c r="BH227" s="73"/>
      <c r="BI227" s="73"/>
      <c r="BJ227" s="73"/>
      <c r="BK227" s="73"/>
      <c r="BL227" s="73"/>
      <c r="BM227" s="73"/>
    </row>
    <row r="228" spans="1:65" ht="15">
      <c r="A228" s="196"/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73"/>
      <c r="BG228" s="73"/>
      <c r="BH228" s="73"/>
      <c r="BI228" s="73"/>
      <c r="BJ228" s="73"/>
      <c r="BK228" s="73"/>
      <c r="BL228" s="73"/>
      <c r="BM228" s="73"/>
    </row>
    <row r="229" spans="1:65" ht="15">
      <c r="A229" s="196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73"/>
      <c r="BG229" s="73"/>
      <c r="BH229" s="73"/>
      <c r="BI229" s="73"/>
      <c r="BJ229" s="73"/>
      <c r="BK229" s="73"/>
      <c r="BL229" s="73"/>
      <c r="BM229" s="73"/>
    </row>
    <row r="230" spans="1:65" ht="15">
      <c r="A230" s="196"/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73"/>
      <c r="BG230" s="73"/>
      <c r="BH230" s="73"/>
      <c r="BI230" s="73"/>
      <c r="BJ230" s="73"/>
      <c r="BK230" s="73"/>
      <c r="BL230" s="73"/>
      <c r="BM230" s="73"/>
    </row>
    <row r="231" spans="1:65" ht="15">
      <c r="A231" s="196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73"/>
      <c r="BG231" s="73"/>
      <c r="BH231" s="73"/>
      <c r="BI231" s="73"/>
      <c r="BJ231" s="73"/>
      <c r="BK231" s="73"/>
      <c r="BL231" s="73"/>
      <c r="BM231" s="73"/>
    </row>
    <row r="232" spans="1:65" ht="15">
      <c r="A232" s="196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73"/>
      <c r="BG232" s="73"/>
      <c r="BH232" s="73"/>
      <c r="BI232" s="73"/>
      <c r="BJ232" s="73"/>
      <c r="BK232" s="73"/>
      <c r="BL232" s="73"/>
      <c r="BM232" s="73"/>
    </row>
    <row r="233" spans="1:65" ht="15">
      <c r="A233" s="196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73"/>
      <c r="BG233" s="73"/>
      <c r="BH233" s="73"/>
      <c r="BI233" s="73"/>
      <c r="BJ233" s="73"/>
      <c r="BK233" s="73"/>
      <c r="BL233" s="73"/>
      <c r="BM233" s="73"/>
    </row>
    <row r="234" spans="1:65" ht="15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73"/>
      <c r="BG234" s="73"/>
      <c r="BH234" s="73"/>
      <c r="BI234" s="73"/>
      <c r="BJ234" s="73"/>
      <c r="BK234" s="73"/>
      <c r="BL234" s="73"/>
      <c r="BM234" s="73"/>
    </row>
    <row r="235" spans="1:65" ht="15">
      <c r="A235" s="196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73"/>
      <c r="BG235" s="73"/>
      <c r="BH235" s="73"/>
      <c r="BI235" s="73"/>
      <c r="BJ235" s="73"/>
      <c r="BK235" s="73"/>
      <c r="BL235" s="73"/>
      <c r="BM235" s="73"/>
    </row>
    <row r="236" spans="1:65" ht="15">
      <c r="A236" s="196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73"/>
      <c r="BG236" s="73"/>
      <c r="BH236" s="73"/>
      <c r="BI236" s="73"/>
      <c r="BJ236" s="73"/>
      <c r="BK236" s="73"/>
      <c r="BL236" s="73"/>
      <c r="BM236" s="73"/>
    </row>
    <row r="237" spans="1:65" ht="15">
      <c r="A237" s="196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73"/>
      <c r="BG237" s="73"/>
      <c r="BH237" s="73"/>
      <c r="BI237" s="73"/>
      <c r="BJ237" s="73"/>
      <c r="BK237" s="73"/>
      <c r="BL237" s="73"/>
      <c r="BM237" s="73"/>
    </row>
    <row r="238" spans="1:65" ht="15">
      <c r="A238" s="196"/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73"/>
      <c r="BG238" s="73"/>
      <c r="BH238" s="73"/>
      <c r="BI238" s="73"/>
      <c r="BJ238" s="73"/>
      <c r="BK238" s="73"/>
      <c r="BL238" s="73"/>
      <c r="BM238" s="73"/>
    </row>
    <row r="239" spans="1:65" ht="15">
      <c r="A239" s="196"/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73"/>
      <c r="BG239" s="73"/>
      <c r="BH239" s="73"/>
      <c r="BI239" s="73"/>
      <c r="BJ239" s="73"/>
      <c r="BK239" s="73"/>
      <c r="BL239" s="73"/>
      <c r="BM239" s="73"/>
    </row>
    <row r="240" spans="1:65" ht="15">
      <c r="A240" s="196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73"/>
      <c r="BG240" s="73"/>
      <c r="BH240" s="73"/>
      <c r="BI240" s="73"/>
      <c r="BJ240" s="73"/>
      <c r="BK240" s="73"/>
      <c r="BL240" s="73"/>
      <c r="BM240" s="73"/>
    </row>
    <row r="241" spans="1:65" ht="15">
      <c r="A241" s="196"/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73"/>
      <c r="BG241" s="73"/>
      <c r="BH241" s="73"/>
      <c r="BI241" s="73"/>
      <c r="BJ241" s="73"/>
      <c r="BK241" s="73"/>
      <c r="BL241" s="73"/>
      <c r="BM241" s="73"/>
    </row>
    <row r="242" spans="1:65" ht="15">
      <c r="A242" s="196"/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73"/>
      <c r="BG242" s="73"/>
      <c r="BH242" s="73"/>
      <c r="BI242" s="73"/>
      <c r="BJ242" s="73"/>
      <c r="BK242" s="73"/>
      <c r="BL242" s="73"/>
      <c r="BM242" s="73"/>
    </row>
    <row r="243" spans="1:65" ht="15">
      <c r="A243" s="196"/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73"/>
      <c r="BG243" s="73"/>
      <c r="BH243" s="73"/>
      <c r="BI243" s="73"/>
      <c r="BJ243" s="73"/>
      <c r="BK243" s="73"/>
      <c r="BL243" s="73"/>
      <c r="BM243" s="73"/>
    </row>
    <row r="244" spans="1:65" ht="15">
      <c r="A244" s="196"/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73"/>
      <c r="BG244" s="73"/>
      <c r="BH244" s="73"/>
      <c r="BI244" s="73"/>
      <c r="BJ244" s="73"/>
      <c r="BK244" s="73"/>
      <c r="BL244" s="73"/>
      <c r="BM244" s="73"/>
    </row>
    <row r="245" spans="1:65" ht="15">
      <c r="A245" s="196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73"/>
      <c r="BG245" s="73"/>
      <c r="BH245" s="73"/>
      <c r="BI245" s="73"/>
      <c r="BJ245" s="73"/>
      <c r="BK245" s="73"/>
      <c r="BL245" s="73"/>
      <c r="BM245" s="73"/>
    </row>
    <row r="246" spans="1:65" ht="15">
      <c r="A246" s="196"/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73"/>
      <c r="BG246" s="73"/>
      <c r="BH246" s="73"/>
      <c r="BI246" s="73"/>
      <c r="BJ246" s="73"/>
      <c r="BK246" s="73"/>
      <c r="BL246" s="73"/>
      <c r="BM246" s="73"/>
    </row>
    <row r="247" spans="1:65" ht="15">
      <c r="A247" s="196"/>
      <c r="B247" s="196"/>
      <c r="C247" s="196"/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73"/>
      <c r="BG247" s="73"/>
      <c r="BH247" s="73"/>
      <c r="BI247" s="73"/>
      <c r="BJ247" s="73"/>
      <c r="BK247" s="73"/>
      <c r="BL247" s="73"/>
      <c r="BM247" s="73"/>
    </row>
    <row r="248" spans="1:65" ht="15">
      <c r="A248" s="196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73"/>
      <c r="BG248" s="73"/>
      <c r="BH248" s="73"/>
      <c r="BI248" s="73"/>
      <c r="BJ248" s="73"/>
      <c r="BK248" s="73"/>
      <c r="BL248" s="73"/>
      <c r="BM248" s="73"/>
    </row>
    <row r="249" spans="1:65" ht="15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73"/>
      <c r="BG249" s="73"/>
      <c r="BH249" s="73"/>
      <c r="BI249" s="73"/>
      <c r="BJ249" s="73"/>
      <c r="BK249" s="73"/>
      <c r="BL249" s="73"/>
      <c r="BM249" s="73"/>
    </row>
    <row r="250" spans="1:65" ht="15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73"/>
      <c r="BG250" s="73"/>
      <c r="BH250" s="73"/>
      <c r="BI250" s="73"/>
      <c r="BJ250" s="73"/>
      <c r="BK250" s="73"/>
      <c r="BL250" s="73"/>
      <c r="BM250" s="73"/>
    </row>
    <row r="251" spans="1:65" ht="15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73"/>
      <c r="BG251" s="73"/>
      <c r="BH251" s="73"/>
      <c r="BI251" s="73"/>
      <c r="BJ251" s="73"/>
      <c r="BK251" s="73"/>
      <c r="BL251" s="73"/>
      <c r="BM251" s="73"/>
    </row>
    <row r="252" spans="1:65" ht="15">
      <c r="A252" s="196"/>
      <c r="B252" s="196"/>
      <c r="C252" s="196"/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73"/>
      <c r="BG252" s="73"/>
      <c r="BH252" s="73"/>
      <c r="BI252" s="73"/>
      <c r="BJ252" s="73"/>
      <c r="BK252" s="73"/>
      <c r="BL252" s="73"/>
      <c r="BM252" s="73"/>
    </row>
    <row r="253" spans="1:65" ht="15">
      <c r="A253" s="196"/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73"/>
      <c r="BG253" s="73"/>
      <c r="BH253" s="73"/>
      <c r="BI253" s="73"/>
      <c r="BJ253" s="73"/>
      <c r="BK253" s="73"/>
      <c r="BL253" s="73"/>
      <c r="BM253" s="73"/>
    </row>
    <row r="254" spans="1:65" ht="15">
      <c r="A254" s="196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73"/>
      <c r="BG254" s="73"/>
      <c r="BH254" s="73"/>
      <c r="BI254" s="73"/>
      <c r="BJ254" s="73"/>
      <c r="BK254" s="73"/>
      <c r="BL254" s="73"/>
      <c r="BM254" s="73"/>
    </row>
    <row r="255" spans="1:65" ht="15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73"/>
      <c r="BG255" s="73"/>
      <c r="BH255" s="73"/>
      <c r="BI255" s="73"/>
      <c r="BJ255" s="73"/>
      <c r="BK255" s="73"/>
      <c r="BL255" s="73"/>
      <c r="BM255" s="73"/>
    </row>
    <row r="256" spans="1:65" ht="15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73"/>
      <c r="BG256" s="73"/>
      <c r="BH256" s="73"/>
      <c r="BI256" s="73"/>
      <c r="BJ256" s="73"/>
      <c r="BK256" s="73"/>
      <c r="BL256" s="73"/>
      <c r="BM256" s="73"/>
    </row>
    <row r="257" spans="1:65" ht="15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73"/>
      <c r="BG257" s="73"/>
      <c r="BH257" s="73"/>
      <c r="BI257" s="73"/>
      <c r="BJ257" s="73"/>
      <c r="BK257" s="73"/>
      <c r="BL257" s="73"/>
      <c r="BM257" s="73"/>
    </row>
    <row r="258" spans="1:65" ht="15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73"/>
      <c r="BG258" s="73"/>
      <c r="BH258" s="73"/>
      <c r="BI258" s="73"/>
      <c r="BJ258" s="73"/>
      <c r="BK258" s="73"/>
      <c r="BL258" s="73"/>
      <c r="BM258" s="73"/>
    </row>
    <row r="259" spans="1:65" ht="15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73"/>
      <c r="BG259" s="73"/>
      <c r="BH259" s="73"/>
      <c r="BI259" s="73"/>
      <c r="BJ259" s="73"/>
      <c r="BK259" s="73"/>
      <c r="BL259" s="73"/>
      <c r="BM259" s="73"/>
    </row>
    <row r="260" spans="1:65" ht="15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73"/>
      <c r="BG260" s="73"/>
      <c r="BH260" s="73"/>
      <c r="BI260" s="73"/>
      <c r="BJ260" s="73"/>
      <c r="BK260" s="73"/>
      <c r="BL260" s="73"/>
      <c r="BM260" s="73"/>
    </row>
    <row r="261" spans="1:65" ht="15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73"/>
      <c r="BG261" s="73"/>
      <c r="BH261" s="73"/>
      <c r="BI261" s="73"/>
      <c r="BJ261" s="73"/>
      <c r="BK261" s="73"/>
      <c r="BL261" s="73"/>
      <c r="BM261" s="73"/>
    </row>
    <row r="262" spans="1:65" ht="15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73"/>
      <c r="BG262" s="73"/>
      <c r="BH262" s="73"/>
      <c r="BI262" s="73"/>
      <c r="BJ262" s="73"/>
      <c r="BK262" s="73"/>
      <c r="BL262" s="73"/>
      <c r="BM262" s="73"/>
    </row>
    <row r="263" spans="1:65" ht="15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73"/>
      <c r="BG263" s="73"/>
      <c r="BH263" s="73"/>
      <c r="BI263" s="73"/>
      <c r="BJ263" s="73"/>
      <c r="BK263" s="73"/>
      <c r="BL263" s="73"/>
      <c r="BM263" s="73"/>
    </row>
    <row r="264" spans="1:65" ht="15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73"/>
      <c r="BG264" s="73"/>
      <c r="BH264" s="73"/>
      <c r="BI264" s="73"/>
      <c r="BJ264" s="73"/>
      <c r="BK264" s="73"/>
      <c r="BL264" s="73"/>
      <c r="BM264" s="73"/>
    </row>
    <row r="265" spans="1:65" ht="15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73"/>
      <c r="BG265" s="73"/>
      <c r="BH265" s="73"/>
      <c r="BI265" s="73"/>
      <c r="BJ265" s="73"/>
      <c r="BK265" s="73"/>
      <c r="BL265" s="73"/>
      <c r="BM265" s="73"/>
    </row>
    <row r="266" spans="1:65" ht="15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73"/>
      <c r="BG266" s="73"/>
      <c r="BH266" s="73"/>
      <c r="BI266" s="73"/>
      <c r="BJ266" s="73"/>
      <c r="BK266" s="73"/>
      <c r="BL266" s="73"/>
      <c r="BM266" s="73"/>
    </row>
    <row r="267" spans="1:65" ht="15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73"/>
      <c r="BG267" s="73"/>
      <c r="BH267" s="73"/>
      <c r="BI267" s="73"/>
      <c r="BJ267" s="73"/>
      <c r="BK267" s="73"/>
      <c r="BL267" s="73"/>
      <c r="BM267" s="73"/>
    </row>
    <row r="268" spans="1:65" ht="15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73"/>
      <c r="BG268" s="73"/>
      <c r="BH268" s="73"/>
      <c r="BI268" s="73"/>
      <c r="BJ268" s="73"/>
      <c r="BK268" s="73"/>
      <c r="BL268" s="73"/>
      <c r="BM268" s="73"/>
    </row>
    <row r="269" spans="1:65" ht="15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73"/>
      <c r="BG269" s="73"/>
      <c r="BH269" s="73"/>
      <c r="BI269" s="73"/>
      <c r="BJ269" s="73"/>
      <c r="BK269" s="73"/>
      <c r="BL269" s="73"/>
      <c r="BM269" s="73"/>
    </row>
    <row r="270" spans="1:65" ht="15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73"/>
      <c r="BG270" s="73"/>
      <c r="BH270" s="73"/>
      <c r="BI270" s="73"/>
      <c r="BJ270" s="73"/>
      <c r="BK270" s="73"/>
      <c r="BL270" s="73"/>
      <c r="BM270" s="73"/>
    </row>
    <row r="271" spans="1:65" ht="15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73"/>
      <c r="BG271" s="73"/>
      <c r="BH271" s="73"/>
      <c r="BI271" s="73"/>
      <c r="BJ271" s="73"/>
      <c r="BK271" s="73"/>
      <c r="BL271" s="73"/>
      <c r="BM271" s="73"/>
    </row>
    <row r="272" spans="1:65" ht="15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73"/>
      <c r="BG272" s="73"/>
      <c r="BH272" s="73"/>
      <c r="BI272" s="73"/>
      <c r="BJ272" s="73"/>
      <c r="BK272" s="73"/>
      <c r="BL272" s="73"/>
      <c r="BM272" s="73"/>
    </row>
    <row r="273" spans="1:65" ht="15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73"/>
      <c r="BG273" s="73"/>
      <c r="BH273" s="73"/>
      <c r="BI273" s="73"/>
      <c r="BJ273" s="73"/>
      <c r="BK273" s="73"/>
      <c r="BL273" s="73"/>
      <c r="BM273" s="73"/>
    </row>
    <row r="274" spans="1:65" ht="15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73"/>
      <c r="BG274" s="73"/>
      <c r="BH274" s="73"/>
      <c r="BI274" s="73"/>
      <c r="BJ274" s="73"/>
      <c r="BK274" s="73"/>
      <c r="BL274" s="73"/>
      <c r="BM274" s="73"/>
    </row>
    <row r="275" spans="1:65" ht="15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73"/>
      <c r="BG275" s="73"/>
      <c r="BH275" s="73"/>
      <c r="BI275" s="73"/>
      <c r="BJ275" s="73"/>
      <c r="BK275" s="73"/>
      <c r="BL275" s="73"/>
      <c r="BM275" s="73"/>
    </row>
    <row r="276" spans="1:65" ht="15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73"/>
      <c r="BG276" s="73"/>
      <c r="BH276" s="73"/>
      <c r="BI276" s="73"/>
      <c r="BJ276" s="73"/>
      <c r="BK276" s="73"/>
      <c r="BL276" s="73"/>
      <c r="BM276" s="73"/>
    </row>
    <row r="277" spans="1:65" ht="15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73"/>
      <c r="BG277" s="73"/>
      <c r="BH277" s="73"/>
      <c r="BI277" s="73"/>
      <c r="BJ277" s="73"/>
      <c r="BK277" s="73"/>
      <c r="BL277" s="73"/>
      <c r="BM277" s="73"/>
    </row>
    <row r="278" spans="1:65" ht="15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73"/>
      <c r="BG278" s="73"/>
      <c r="BH278" s="73"/>
      <c r="BI278" s="73"/>
      <c r="BJ278" s="73"/>
      <c r="BK278" s="73"/>
      <c r="BL278" s="73"/>
      <c r="BM278" s="73"/>
    </row>
    <row r="279" spans="1:65" ht="15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73"/>
      <c r="BG279" s="73"/>
      <c r="BH279" s="73"/>
      <c r="BI279" s="73"/>
      <c r="BJ279" s="73"/>
      <c r="BK279" s="73"/>
      <c r="BL279" s="73"/>
      <c r="BM279" s="73"/>
    </row>
    <row r="280" spans="1:65" ht="15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73"/>
      <c r="BG280" s="73"/>
      <c r="BH280" s="73"/>
      <c r="BI280" s="73"/>
      <c r="BJ280" s="73"/>
      <c r="BK280" s="73"/>
      <c r="BL280" s="73"/>
      <c r="BM280" s="73"/>
    </row>
    <row r="281" spans="1:65" ht="15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73"/>
      <c r="BG281" s="73"/>
      <c r="BH281" s="73"/>
      <c r="BI281" s="73"/>
      <c r="BJ281" s="73"/>
      <c r="BK281" s="73"/>
      <c r="BL281" s="73"/>
      <c r="BM281" s="73"/>
    </row>
    <row r="282" spans="1:65" ht="15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73"/>
      <c r="BG282" s="73"/>
      <c r="BH282" s="73"/>
      <c r="BI282" s="73"/>
      <c r="BJ282" s="73"/>
      <c r="BK282" s="73"/>
      <c r="BL282" s="73"/>
      <c r="BM282" s="73"/>
    </row>
    <row r="283" spans="1:65" ht="15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73"/>
      <c r="BG283" s="73"/>
      <c r="BH283" s="73"/>
      <c r="BI283" s="73"/>
      <c r="BJ283" s="73"/>
      <c r="BK283" s="73"/>
      <c r="BL283" s="73"/>
      <c r="BM283" s="73"/>
    </row>
    <row r="284" spans="1:65" ht="15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73"/>
      <c r="BG284" s="73"/>
      <c r="BH284" s="73"/>
      <c r="BI284" s="73"/>
      <c r="BJ284" s="73"/>
      <c r="BK284" s="73"/>
      <c r="BL284" s="73"/>
      <c r="BM284" s="73"/>
    </row>
    <row r="285" spans="1:65" ht="15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73"/>
      <c r="BG285" s="73"/>
      <c r="BH285" s="73"/>
      <c r="BI285" s="73"/>
      <c r="BJ285" s="73"/>
      <c r="BK285" s="73"/>
      <c r="BL285" s="73"/>
      <c r="BM285" s="73"/>
    </row>
    <row r="286" spans="1:65" ht="15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73"/>
      <c r="BG286" s="73"/>
      <c r="BH286" s="73"/>
      <c r="BI286" s="73"/>
      <c r="BJ286" s="73"/>
      <c r="BK286" s="73"/>
      <c r="BL286" s="73"/>
      <c r="BM286" s="73"/>
    </row>
    <row r="287" spans="1:65" ht="15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73"/>
      <c r="BG287" s="73"/>
      <c r="BH287" s="73"/>
      <c r="BI287" s="73"/>
      <c r="BJ287" s="73"/>
      <c r="BK287" s="73"/>
      <c r="BL287" s="73"/>
      <c r="BM287" s="73"/>
    </row>
    <row r="288" spans="1:65" ht="15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73"/>
      <c r="BG288" s="73"/>
      <c r="BH288" s="73"/>
      <c r="BI288" s="73"/>
      <c r="BJ288" s="73"/>
      <c r="BK288" s="73"/>
      <c r="BL288" s="73"/>
      <c r="BM288" s="73"/>
    </row>
    <row r="289" spans="1:65" ht="15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73"/>
      <c r="BG289" s="73"/>
      <c r="BH289" s="73"/>
      <c r="BI289" s="73"/>
      <c r="BJ289" s="73"/>
      <c r="BK289" s="73"/>
      <c r="BL289" s="73"/>
      <c r="BM289" s="73"/>
    </row>
    <row r="290" spans="1:65" ht="15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73"/>
      <c r="BG290" s="73"/>
      <c r="BH290" s="73"/>
      <c r="BI290" s="73"/>
      <c r="BJ290" s="73"/>
      <c r="BK290" s="73"/>
      <c r="BL290" s="73"/>
      <c r="BM290" s="73"/>
    </row>
    <row r="291" spans="1:65" ht="1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73"/>
      <c r="AN291" s="73"/>
      <c r="AO291" s="73"/>
      <c r="AP291" s="73"/>
      <c r="AQ291" s="73"/>
      <c r="AR291" s="73"/>
      <c r="AS291" s="73"/>
      <c r="AT291" s="73"/>
      <c r="AU291" s="73"/>
      <c r="AV291" s="73"/>
      <c r="AW291" s="73"/>
      <c r="AX291" s="73"/>
      <c r="AY291" s="73"/>
      <c r="AZ291" s="73"/>
      <c r="BA291" s="73"/>
      <c r="BB291" s="73"/>
      <c r="BC291" s="73"/>
      <c r="BD291" s="73"/>
      <c r="BE291" s="73"/>
      <c r="BF291" s="73"/>
      <c r="BG291" s="73"/>
      <c r="BH291" s="73"/>
      <c r="BI291" s="73"/>
      <c r="BJ291" s="73"/>
      <c r="BK291" s="73"/>
      <c r="BL291" s="73"/>
      <c r="BM291" s="73"/>
    </row>
    <row r="292" spans="1:65" ht="1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73"/>
      <c r="AN292" s="73"/>
      <c r="AO292" s="73"/>
      <c r="AP292" s="73"/>
      <c r="AQ292" s="73"/>
      <c r="AR292" s="73"/>
      <c r="AS292" s="73"/>
      <c r="AT292" s="73"/>
      <c r="AU292" s="73"/>
      <c r="AV292" s="73"/>
      <c r="AW292" s="73"/>
      <c r="AX292" s="73"/>
      <c r="AY292" s="73"/>
      <c r="AZ292" s="73"/>
      <c r="BA292" s="73"/>
      <c r="BB292" s="73"/>
      <c r="BC292" s="73"/>
      <c r="BD292" s="73"/>
      <c r="BE292" s="73"/>
      <c r="BF292" s="73"/>
      <c r="BG292" s="73"/>
      <c r="BH292" s="73"/>
      <c r="BI292" s="73"/>
      <c r="BJ292" s="73"/>
      <c r="BK292" s="73"/>
      <c r="BL292" s="73"/>
      <c r="BM292" s="73"/>
    </row>
    <row r="293" spans="1:65" ht="1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73"/>
      <c r="AN293" s="73"/>
      <c r="AO293" s="73"/>
      <c r="AP293" s="73"/>
      <c r="AQ293" s="73"/>
      <c r="AR293" s="73"/>
      <c r="AS293" s="73"/>
      <c r="AT293" s="73"/>
      <c r="AU293" s="73"/>
      <c r="AV293" s="73"/>
      <c r="AW293" s="73"/>
      <c r="AX293" s="73"/>
      <c r="AY293" s="73"/>
      <c r="AZ293" s="73"/>
      <c r="BA293" s="73"/>
      <c r="BB293" s="73"/>
      <c r="BC293" s="73"/>
      <c r="BD293" s="73"/>
      <c r="BE293" s="73"/>
      <c r="BF293" s="73"/>
      <c r="BG293" s="73"/>
      <c r="BH293" s="73"/>
      <c r="BI293" s="73"/>
      <c r="BJ293" s="73"/>
      <c r="BK293" s="73"/>
      <c r="BL293" s="73"/>
      <c r="BM293" s="73"/>
    </row>
    <row r="294" spans="1:65" ht="1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73"/>
      <c r="AN294" s="73"/>
      <c r="AO294" s="73"/>
      <c r="AP294" s="73"/>
      <c r="AQ294" s="73"/>
      <c r="AR294" s="73"/>
      <c r="AS294" s="73"/>
      <c r="AT294" s="73"/>
      <c r="AU294" s="73"/>
      <c r="AV294" s="73"/>
      <c r="AW294" s="73"/>
      <c r="AX294" s="73"/>
      <c r="AY294" s="73"/>
      <c r="AZ294" s="73"/>
      <c r="BA294" s="73"/>
      <c r="BB294" s="73"/>
      <c r="BC294" s="73"/>
      <c r="BD294" s="73"/>
      <c r="BE294" s="73"/>
      <c r="BF294" s="73"/>
      <c r="BG294" s="73"/>
      <c r="BH294" s="73"/>
      <c r="BI294" s="73"/>
      <c r="BJ294" s="73"/>
      <c r="BK294" s="73"/>
      <c r="BL294" s="73"/>
      <c r="BM294" s="73"/>
    </row>
    <row r="295" spans="1:65" ht="1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3"/>
      <c r="BH295" s="73"/>
      <c r="BI295" s="73"/>
      <c r="BJ295" s="73"/>
      <c r="BK295" s="73"/>
      <c r="BL295" s="73"/>
      <c r="BM295" s="73"/>
    </row>
    <row r="296" spans="1:65" ht="1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73"/>
      <c r="AN296" s="73"/>
      <c r="AO296" s="73"/>
      <c r="AP296" s="73"/>
      <c r="AQ296" s="73"/>
      <c r="AR296" s="73"/>
      <c r="AS296" s="73"/>
      <c r="AT296" s="73"/>
      <c r="AU296" s="73"/>
      <c r="AV296" s="73"/>
      <c r="AW296" s="73"/>
      <c r="AX296" s="73"/>
      <c r="AY296" s="73"/>
      <c r="AZ296" s="73"/>
      <c r="BA296" s="73"/>
      <c r="BB296" s="73"/>
      <c r="BC296" s="73"/>
      <c r="BD296" s="73"/>
      <c r="BE296" s="73"/>
      <c r="BF296" s="73"/>
      <c r="BG296" s="73"/>
      <c r="BH296" s="73"/>
      <c r="BI296" s="73"/>
      <c r="BJ296" s="73"/>
      <c r="BK296" s="73"/>
      <c r="BL296" s="73"/>
      <c r="BM296" s="73"/>
    </row>
    <row r="297" spans="1:65" ht="1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73"/>
      <c r="AN297" s="73"/>
      <c r="AO297" s="73"/>
      <c r="AP297" s="73"/>
      <c r="AQ297" s="73"/>
      <c r="AR297" s="73"/>
      <c r="AS297" s="73"/>
      <c r="AT297" s="73"/>
      <c r="AU297" s="73"/>
      <c r="AV297" s="73"/>
      <c r="AW297" s="73"/>
      <c r="AX297" s="73"/>
      <c r="AY297" s="73"/>
      <c r="AZ297" s="73"/>
      <c r="BA297" s="73"/>
      <c r="BB297" s="73"/>
      <c r="BC297" s="73"/>
      <c r="BD297" s="73"/>
      <c r="BE297" s="73"/>
      <c r="BF297" s="73"/>
      <c r="BG297" s="73"/>
      <c r="BH297" s="73"/>
      <c r="BI297" s="73"/>
      <c r="BJ297" s="73"/>
      <c r="BK297" s="73"/>
      <c r="BL297" s="73"/>
      <c r="BM297" s="73"/>
    </row>
    <row r="298" spans="1:65" ht="1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73"/>
      <c r="AN298" s="73"/>
      <c r="AO298" s="73"/>
      <c r="AP298" s="73"/>
      <c r="AQ298" s="73"/>
      <c r="AR298" s="73"/>
      <c r="AS298" s="73"/>
      <c r="AT298" s="73"/>
      <c r="AU298" s="73"/>
      <c r="AV298" s="73"/>
      <c r="AW298" s="73"/>
      <c r="AX298" s="73"/>
      <c r="AY298" s="73"/>
      <c r="AZ298" s="73"/>
      <c r="BA298" s="73"/>
      <c r="BB298" s="73"/>
      <c r="BC298" s="73"/>
      <c r="BD298" s="73"/>
      <c r="BE298" s="73"/>
      <c r="BF298" s="73"/>
      <c r="BG298" s="73"/>
      <c r="BH298" s="73"/>
      <c r="BI298" s="73"/>
      <c r="BJ298" s="73"/>
      <c r="BK298" s="73"/>
      <c r="BL298" s="73"/>
      <c r="BM298" s="73"/>
    </row>
    <row r="299" spans="1:65" ht="1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  <c r="BL299" s="73"/>
      <c r="BM299" s="73"/>
    </row>
    <row r="300" spans="1:65" ht="1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73"/>
      <c r="AN300" s="73"/>
      <c r="AO300" s="73"/>
      <c r="AP300" s="73"/>
      <c r="AQ300" s="73"/>
      <c r="AR300" s="73"/>
      <c r="AS300" s="73"/>
      <c r="AT300" s="73"/>
      <c r="AU300" s="73"/>
      <c r="AV300" s="73"/>
      <c r="AW300" s="73"/>
      <c r="AX300" s="73"/>
      <c r="AY300" s="73"/>
      <c r="AZ300" s="73"/>
      <c r="BA300" s="73"/>
      <c r="BB300" s="73"/>
      <c r="BC300" s="73"/>
      <c r="BD300" s="73"/>
      <c r="BE300" s="73"/>
      <c r="BF300" s="73"/>
      <c r="BG300" s="73"/>
      <c r="BH300" s="73"/>
      <c r="BI300" s="73"/>
      <c r="BJ300" s="73"/>
      <c r="BK300" s="73"/>
      <c r="BL300" s="73"/>
      <c r="BM300" s="73"/>
    </row>
    <row r="301" spans="1:65" ht="1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73"/>
      <c r="AN301" s="73"/>
      <c r="AO301" s="73"/>
      <c r="AP301" s="73"/>
      <c r="AQ301" s="73"/>
      <c r="AR301" s="73"/>
      <c r="AS301" s="73"/>
      <c r="AT301" s="73"/>
      <c r="AU301" s="73"/>
      <c r="AV301" s="73"/>
      <c r="AW301" s="73"/>
      <c r="AX301" s="73"/>
      <c r="AY301" s="73"/>
      <c r="AZ301" s="73"/>
      <c r="BA301" s="73"/>
      <c r="BB301" s="73"/>
      <c r="BC301" s="73"/>
      <c r="BD301" s="73"/>
      <c r="BE301" s="73"/>
      <c r="BF301" s="73"/>
      <c r="BG301" s="73"/>
      <c r="BH301" s="73"/>
      <c r="BI301" s="73"/>
      <c r="BJ301" s="73"/>
      <c r="BK301" s="73"/>
      <c r="BL301" s="73"/>
      <c r="BM301" s="73"/>
    </row>
    <row r="302" spans="1:65" ht="1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73"/>
      <c r="AN302" s="73"/>
      <c r="AO302" s="73"/>
      <c r="AP302" s="73"/>
      <c r="AQ302" s="73"/>
      <c r="AR302" s="73"/>
      <c r="AS302" s="73"/>
      <c r="AT302" s="73"/>
      <c r="AU302" s="73"/>
      <c r="AV302" s="73"/>
      <c r="AW302" s="73"/>
      <c r="AX302" s="73"/>
      <c r="AY302" s="73"/>
      <c r="AZ302" s="73"/>
      <c r="BA302" s="73"/>
      <c r="BB302" s="73"/>
      <c r="BC302" s="73"/>
      <c r="BD302" s="73"/>
      <c r="BE302" s="73"/>
      <c r="BF302" s="73"/>
      <c r="BG302" s="73"/>
      <c r="BH302" s="73"/>
      <c r="BI302" s="73"/>
      <c r="BJ302" s="73"/>
      <c r="BK302" s="73"/>
      <c r="BL302" s="73"/>
      <c r="BM302" s="73"/>
    </row>
    <row r="303" spans="1:65" ht="1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73"/>
      <c r="AN303" s="73"/>
      <c r="AO303" s="73"/>
      <c r="AP303" s="73"/>
      <c r="AQ303" s="73"/>
      <c r="AR303" s="73"/>
      <c r="AS303" s="73"/>
      <c r="AT303" s="73"/>
      <c r="AU303" s="73"/>
      <c r="AV303" s="73"/>
      <c r="AW303" s="73"/>
      <c r="AX303" s="73"/>
      <c r="AY303" s="73"/>
      <c r="AZ303" s="73"/>
      <c r="BA303" s="73"/>
      <c r="BB303" s="73"/>
      <c r="BC303" s="73"/>
      <c r="BD303" s="73"/>
      <c r="BE303" s="73"/>
      <c r="BF303" s="73"/>
      <c r="BG303" s="73"/>
      <c r="BH303" s="73"/>
      <c r="BI303" s="73"/>
      <c r="BJ303" s="73"/>
      <c r="BK303" s="73"/>
      <c r="BL303" s="73"/>
      <c r="BM303" s="73"/>
    </row>
    <row r="304" spans="1:65" ht="1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73"/>
      <c r="AN304" s="73"/>
      <c r="AO304" s="73"/>
      <c r="AP304" s="73"/>
      <c r="AQ304" s="73"/>
      <c r="AR304" s="73"/>
      <c r="AS304" s="73"/>
      <c r="AT304" s="73"/>
      <c r="AU304" s="73"/>
      <c r="AV304" s="73"/>
      <c r="AW304" s="73"/>
      <c r="AX304" s="73"/>
      <c r="AY304" s="73"/>
      <c r="AZ304" s="73"/>
      <c r="BA304" s="73"/>
      <c r="BB304" s="73"/>
      <c r="BC304" s="73"/>
      <c r="BD304" s="73"/>
      <c r="BE304" s="73"/>
      <c r="BF304" s="73"/>
      <c r="BG304" s="73"/>
      <c r="BH304" s="73"/>
      <c r="BI304" s="73"/>
      <c r="BJ304" s="73"/>
      <c r="BK304" s="73"/>
      <c r="BL304" s="73"/>
      <c r="BM304" s="73"/>
    </row>
    <row r="305" spans="1:65" ht="1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73"/>
      <c r="AN305" s="73"/>
      <c r="AO305" s="73"/>
      <c r="AP305" s="73"/>
      <c r="AQ305" s="73"/>
      <c r="AR305" s="73"/>
      <c r="AS305" s="73"/>
      <c r="AT305" s="73"/>
      <c r="AU305" s="73"/>
      <c r="AV305" s="73"/>
      <c r="AW305" s="73"/>
      <c r="AX305" s="73"/>
      <c r="AY305" s="73"/>
      <c r="AZ305" s="73"/>
      <c r="BA305" s="73"/>
      <c r="BB305" s="73"/>
      <c r="BC305" s="73"/>
      <c r="BD305" s="73"/>
      <c r="BE305" s="73"/>
      <c r="BF305" s="73"/>
      <c r="BG305" s="73"/>
      <c r="BH305" s="73"/>
      <c r="BI305" s="73"/>
      <c r="BJ305" s="73"/>
      <c r="BK305" s="73"/>
      <c r="BL305" s="73"/>
      <c r="BM305" s="73"/>
    </row>
    <row r="306" spans="1:65" ht="1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73"/>
      <c r="AN306" s="73"/>
      <c r="AO306" s="73"/>
      <c r="AP306" s="73"/>
      <c r="AQ306" s="73"/>
      <c r="AR306" s="73"/>
      <c r="AS306" s="73"/>
      <c r="AT306" s="73"/>
      <c r="AU306" s="73"/>
      <c r="AV306" s="73"/>
      <c r="AW306" s="73"/>
      <c r="AX306" s="73"/>
      <c r="AY306" s="73"/>
      <c r="AZ306" s="73"/>
      <c r="BA306" s="73"/>
      <c r="BB306" s="73"/>
      <c r="BC306" s="73"/>
      <c r="BD306" s="73"/>
      <c r="BE306" s="73"/>
      <c r="BF306" s="73"/>
      <c r="BG306" s="73"/>
      <c r="BH306" s="73"/>
      <c r="BI306" s="73"/>
      <c r="BJ306" s="73"/>
      <c r="BK306" s="73"/>
      <c r="BL306" s="73"/>
      <c r="BM306" s="73"/>
    </row>
    <row r="307" spans="1:65" ht="1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73"/>
      <c r="AN307" s="73"/>
      <c r="AO307" s="73"/>
      <c r="AP307" s="73"/>
      <c r="AQ307" s="73"/>
      <c r="AR307" s="73"/>
      <c r="AS307" s="73"/>
      <c r="AT307" s="73"/>
      <c r="AU307" s="73"/>
      <c r="AV307" s="73"/>
      <c r="AW307" s="73"/>
      <c r="AX307" s="73"/>
      <c r="AY307" s="73"/>
      <c r="AZ307" s="73"/>
      <c r="BA307" s="73"/>
      <c r="BB307" s="73"/>
      <c r="BC307" s="73"/>
      <c r="BD307" s="73"/>
      <c r="BE307" s="73"/>
      <c r="BF307" s="73"/>
      <c r="BG307" s="73"/>
      <c r="BH307" s="73"/>
      <c r="BI307" s="73"/>
      <c r="BJ307" s="73"/>
      <c r="BK307" s="73"/>
      <c r="BL307" s="73"/>
      <c r="BM307" s="73"/>
    </row>
    <row r="308" spans="1:65" ht="1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73"/>
      <c r="AN308" s="73"/>
      <c r="AO308" s="73"/>
      <c r="AP308" s="73"/>
      <c r="AQ308" s="73"/>
      <c r="AR308" s="73"/>
      <c r="AS308" s="73"/>
      <c r="AT308" s="73"/>
      <c r="AU308" s="73"/>
      <c r="AV308" s="73"/>
      <c r="AW308" s="73"/>
      <c r="AX308" s="73"/>
      <c r="AY308" s="73"/>
      <c r="AZ308" s="73"/>
      <c r="BA308" s="73"/>
      <c r="BB308" s="73"/>
      <c r="BC308" s="73"/>
      <c r="BD308" s="73"/>
      <c r="BE308" s="73"/>
      <c r="BF308" s="73"/>
      <c r="BG308" s="73"/>
      <c r="BH308" s="73"/>
      <c r="BI308" s="73"/>
      <c r="BJ308" s="73"/>
      <c r="BK308" s="73"/>
      <c r="BL308" s="73"/>
      <c r="BM308" s="73"/>
    </row>
    <row r="309" spans="1:65" ht="1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73"/>
      <c r="AN309" s="73"/>
      <c r="AO309" s="73"/>
      <c r="AP309" s="73"/>
      <c r="AQ309" s="73"/>
      <c r="AR309" s="73"/>
      <c r="AS309" s="73"/>
      <c r="AT309" s="73"/>
      <c r="AU309" s="73"/>
      <c r="AV309" s="73"/>
      <c r="AW309" s="73"/>
      <c r="AX309" s="73"/>
      <c r="AY309" s="73"/>
      <c r="AZ309" s="73"/>
      <c r="BA309" s="73"/>
      <c r="BB309" s="73"/>
      <c r="BC309" s="73"/>
      <c r="BD309" s="73"/>
      <c r="BE309" s="73"/>
      <c r="BF309" s="73"/>
      <c r="BG309" s="73"/>
      <c r="BH309" s="73"/>
      <c r="BI309" s="73"/>
      <c r="BJ309" s="73"/>
      <c r="BK309" s="73"/>
      <c r="BL309" s="73"/>
      <c r="BM309" s="73"/>
    </row>
    <row r="310" spans="1:65" ht="1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73"/>
      <c r="AN310" s="73"/>
      <c r="AO310" s="73"/>
      <c r="AP310" s="73"/>
      <c r="AQ310" s="73"/>
      <c r="AR310" s="73"/>
      <c r="AS310" s="73"/>
      <c r="AT310" s="73"/>
      <c r="AU310" s="73"/>
      <c r="AV310" s="73"/>
      <c r="AW310" s="73"/>
      <c r="AX310" s="73"/>
      <c r="AY310" s="73"/>
      <c r="AZ310" s="73"/>
      <c r="BA310" s="73"/>
      <c r="BB310" s="73"/>
      <c r="BC310" s="73"/>
      <c r="BD310" s="73"/>
      <c r="BE310" s="73"/>
      <c r="BF310" s="73"/>
      <c r="BG310" s="73"/>
      <c r="BH310" s="73"/>
      <c r="BI310" s="73"/>
      <c r="BJ310" s="73"/>
      <c r="BK310" s="73"/>
      <c r="BL310" s="73"/>
      <c r="BM310" s="73"/>
    </row>
    <row r="311" spans="1:65" ht="1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73"/>
      <c r="AN311" s="73"/>
      <c r="AO311" s="73"/>
      <c r="AP311" s="73"/>
      <c r="AQ311" s="73"/>
      <c r="AR311" s="73"/>
      <c r="AS311" s="73"/>
      <c r="AT311" s="73"/>
      <c r="AU311" s="73"/>
      <c r="AV311" s="73"/>
      <c r="AW311" s="73"/>
      <c r="AX311" s="73"/>
      <c r="AY311" s="73"/>
      <c r="AZ311" s="73"/>
      <c r="BA311" s="73"/>
      <c r="BB311" s="73"/>
      <c r="BC311" s="73"/>
      <c r="BD311" s="73"/>
      <c r="BE311" s="73"/>
      <c r="BF311" s="73"/>
      <c r="BG311" s="73"/>
      <c r="BH311" s="73"/>
      <c r="BI311" s="73"/>
      <c r="BJ311" s="73"/>
      <c r="BK311" s="73"/>
      <c r="BL311" s="73"/>
      <c r="BM311" s="73"/>
    </row>
    <row r="312" spans="1:65" ht="1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73"/>
      <c r="AN312" s="73"/>
      <c r="AO312" s="73"/>
      <c r="AP312" s="73"/>
      <c r="AQ312" s="73"/>
      <c r="AR312" s="73"/>
      <c r="AS312" s="73"/>
      <c r="AT312" s="73"/>
      <c r="AU312" s="73"/>
      <c r="AV312" s="73"/>
      <c r="AW312" s="73"/>
      <c r="AX312" s="73"/>
      <c r="AY312" s="73"/>
      <c r="AZ312" s="73"/>
      <c r="BA312" s="73"/>
      <c r="BB312" s="73"/>
      <c r="BC312" s="73"/>
      <c r="BD312" s="73"/>
      <c r="BE312" s="73"/>
      <c r="BF312" s="73"/>
      <c r="BG312" s="73"/>
      <c r="BH312" s="73"/>
      <c r="BI312" s="73"/>
      <c r="BJ312" s="73"/>
      <c r="BK312" s="73"/>
      <c r="BL312" s="73"/>
      <c r="BM312" s="73"/>
    </row>
    <row r="313" spans="1:65" ht="1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73"/>
      <c r="AN313" s="73"/>
      <c r="AO313" s="73"/>
      <c r="AP313" s="73"/>
      <c r="AQ313" s="73"/>
      <c r="AR313" s="73"/>
      <c r="AS313" s="73"/>
      <c r="AT313" s="73"/>
      <c r="AU313" s="73"/>
      <c r="AV313" s="73"/>
      <c r="AW313" s="73"/>
      <c r="AX313" s="73"/>
      <c r="AY313" s="73"/>
      <c r="AZ313" s="73"/>
      <c r="BA313" s="73"/>
      <c r="BB313" s="73"/>
      <c r="BC313" s="73"/>
      <c r="BD313" s="73"/>
      <c r="BE313" s="73"/>
      <c r="BF313" s="73"/>
      <c r="BG313" s="73"/>
      <c r="BH313" s="73"/>
      <c r="BI313" s="73"/>
      <c r="BJ313" s="73"/>
      <c r="BK313" s="73"/>
      <c r="BL313" s="73"/>
      <c r="BM313" s="73"/>
    </row>
    <row r="314" spans="1:65" ht="1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3"/>
      <c r="AN314" s="73"/>
      <c r="AO314" s="73"/>
      <c r="AP314" s="73"/>
      <c r="AQ314" s="73"/>
      <c r="AR314" s="73"/>
      <c r="AS314" s="73"/>
      <c r="AT314" s="73"/>
      <c r="AU314" s="73"/>
      <c r="AV314" s="73"/>
      <c r="AW314" s="73"/>
      <c r="AX314" s="73"/>
      <c r="AY314" s="73"/>
      <c r="AZ314" s="73"/>
      <c r="BA314" s="73"/>
      <c r="BB314" s="73"/>
      <c r="BC314" s="73"/>
      <c r="BD314" s="73"/>
      <c r="BE314" s="73"/>
      <c r="BF314" s="73"/>
      <c r="BG314" s="73"/>
      <c r="BH314" s="73"/>
      <c r="BI314" s="73"/>
      <c r="BJ314" s="73"/>
      <c r="BK314" s="73"/>
      <c r="BL314" s="73"/>
      <c r="BM314" s="73"/>
    </row>
    <row r="315" spans="1:65" ht="1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3"/>
      <c r="AN315" s="73"/>
      <c r="AO315" s="73"/>
      <c r="AP315" s="73"/>
      <c r="AQ315" s="73"/>
      <c r="AR315" s="73"/>
      <c r="AS315" s="73"/>
      <c r="AT315" s="73"/>
      <c r="AU315" s="73"/>
      <c r="AV315" s="73"/>
      <c r="AW315" s="73"/>
      <c r="AX315" s="73"/>
      <c r="AY315" s="73"/>
      <c r="AZ315" s="73"/>
      <c r="BA315" s="73"/>
      <c r="BB315" s="73"/>
      <c r="BC315" s="73"/>
      <c r="BD315" s="73"/>
      <c r="BE315" s="73"/>
      <c r="BF315" s="73"/>
      <c r="BG315" s="73"/>
      <c r="BH315" s="73"/>
      <c r="BI315" s="73"/>
      <c r="BJ315" s="73"/>
      <c r="BK315" s="73"/>
      <c r="BL315" s="73"/>
      <c r="BM315" s="73"/>
    </row>
    <row r="316" spans="1:65" ht="1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3"/>
      <c r="AN316" s="73"/>
      <c r="AO316" s="73"/>
      <c r="AP316" s="73"/>
      <c r="AQ316" s="73"/>
      <c r="AR316" s="73"/>
      <c r="AS316" s="73"/>
      <c r="AT316" s="73"/>
      <c r="AU316" s="73"/>
      <c r="AV316" s="73"/>
      <c r="AW316" s="73"/>
      <c r="AX316" s="73"/>
      <c r="AY316" s="73"/>
      <c r="AZ316" s="73"/>
      <c r="BA316" s="73"/>
      <c r="BB316" s="73"/>
      <c r="BC316" s="73"/>
      <c r="BD316" s="73"/>
      <c r="BE316" s="73"/>
      <c r="BF316" s="73"/>
      <c r="BG316" s="73"/>
      <c r="BH316" s="73"/>
      <c r="BI316" s="73"/>
      <c r="BJ316" s="73"/>
      <c r="BK316" s="73"/>
      <c r="BL316" s="73"/>
      <c r="BM316" s="73"/>
    </row>
    <row r="317" spans="1:65" ht="1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3"/>
      <c r="AN317" s="73"/>
      <c r="AO317" s="73"/>
      <c r="AP317" s="73"/>
      <c r="AQ317" s="73"/>
      <c r="AR317" s="73"/>
      <c r="AS317" s="73"/>
      <c r="AT317" s="73"/>
      <c r="AU317" s="73"/>
      <c r="AV317" s="73"/>
      <c r="AW317" s="73"/>
      <c r="AX317" s="73"/>
      <c r="AY317" s="73"/>
      <c r="AZ317" s="73"/>
      <c r="BA317" s="73"/>
      <c r="BB317" s="73"/>
      <c r="BC317" s="73"/>
      <c r="BD317" s="73"/>
      <c r="BE317" s="73"/>
      <c r="BF317" s="73"/>
      <c r="BG317" s="73"/>
      <c r="BH317" s="73"/>
      <c r="BI317" s="73"/>
      <c r="BJ317" s="73"/>
      <c r="BK317" s="73"/>
      <c r="BL317" s="73"/>
      <c r="BM317" s="73"/>
    </row>
    <row r="318" spans="1:65" ht="1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3"/>
      <c r="AN318" s="73"/>
      <c r="AO318" s="73"/>
      <c r="AP318" s="73"/>
      <c r="AQ318" s="73"/>
      <c r="AR318" s="73"/>
      <c r="AS318" s="73"/>
      <c r="AT318" s="73"/>
      <c r="AU318" s="73"/>
      <c r="AV318" s="73"/>
      <c r="AW318" s="73"/>
      <c r="AX318" s="73"/>
      <c r="AY318" s="73"/>
      <c r="AZ318" s="73"/>
      <c r="BA318" s="73"/>
      <c r="BB318" s="73"/>
      <c r="BC318" s="73"/>
      <c r="BD318" s="73"/>
      <c r="BE318" s="73"/>
      <c r="BF318" s="73"/>
      <c r="BG318" s="73"/>
      <c r="BH318" s="73"/>
      <c r="BI318" s="73"/>
      <c r="BJ318" s="73"/>
      <c r="BK318" s="73"/>
      <c r="BL318" s="73"/>
      <c r="BM318" s="73"/>
    </row>
    <row r="319" spans="1:65" ht="1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3"/>
      <c r="AN319" s="73"/>
      <c r="AO319" s="73"/>
      <c r="AP319" s="73"/>
      <c r="AQ319" s="73"/>
      <c r="AR319" s="73"/>
      <c r="AS319" s="73"/>
      <c r="AT319" s="73"/>
      <c r="AU319" s="73"/>
      <c r="AV319" s="73"/>
      <c r="AW319" s="73"/>
      <c r="AX319" s="73"/>
      <c r="AY319" s="73"/>
      <c r="AZ319" s="73"/>
      <c r="BA319" s="73"/>
      <c r="BB319" s="73"/>
      <c r="BC319" s="73"/>
      <c r="BD319" s="73"/>
      <c r="BE319" s="73"/>
      <c r="BF319" s="73"/>
      <c r="BG319" s="73"/>
      <c r="BH319" s="73"/>
      <c r="BI319" s="73"/>
      <c r="BJ319" s="73"/>
      <c r="BK319" s="73"/>
      <c r="BL319" s="73"/>
      <c r="BM319" s="73"/>
    </row>
    <row r="320" spans="1:65" ht="1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3"/>
      <c r="AN320" s="73"/>
      <c r="AO320" s="73"/>
      <c r="AP320" s="73"/>
      <c r="AQ320" s="73"/>
      <c r="AR320" s="73"/>
      <c r="AS320" s="73"/>
      <c r="AT320" s="73"/>
      <c r="AU320" s="73"/>
      <c r="AV320" s="73"/>
      <c r="AW320" s="73"/>
      <c r="AX320" s="73"/>
      <c r="AY320" s="73"/>
      <c r="AZ320" s="73"/>
      <c r="BA320" s="73"/>
      <c r="BB320" s="73"/>
      <c r="BC320" s="73"/>
      <c r="BD320" s="73"/>
      <c r="BE320" s="73"/>
      <c r="BF320" s="73"/>
      <c r="BG320" s="73"/>
      <c r="BH320" s="73"/>
      <c r="BI320" s="73"/>
      <c r="BJ320" s="73"/>
      <c r="BK320" s="73"/>
      <c r="BL320" s="73"/>
      <c r="BM320" s="73"/>
    </row>
    <row r="321" spans="1:65" ht="1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3"/>
      <c r="AN321" s="73"/>
      <c r="AO321" s="73"/>
      <c r="AP321" s="73"/>
      <c r="AQ321" s="73"/>
      <c r="AR321" s="73"/>
      <c r="AS321" s="73"/>
      <c r="AT321" s="73"/>
      <c r="AU321" s="73"/>
      <c r="AV321" s="73"/>
      <c r="AW321" s="73"/>
      <c r="AX321" s="73"/>
      <c r="AY321" s="73"/>
      <c r="AZ321" s="73"/>
      <c r="BA321" s="73"/>
      <c r="BB321" s="73"/>
      <c r="BC321" s="73"/>
      <c r="BD321" s="73"/>
      <c r="BE321" s="73"/>
      <c r="BF321" s="73"/>
      <c r="BG321" s="73"/>
      <c r="BH321" s="73"/>
      <c r="BI321" s="73"/>
      <c r="BJ321" s="73"/>
      <c r="BK321" s="73"/>
      <c r="BL321" s="73"/>
      <c r="BM321" s="73"/>
    </row>
    <row r="322" spans="1:65" ht="1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3"/>
      <c r="AN322" s="73"/>
      <c r="AO322" s="73"/>
      <c r="AP322" s="73"/>
      <c r="AQ322" s="73"/>
      <c r="AR322" s="73"/>
      <c r="AS322" s="73"/>
      <c r="AT322" s="73"/>
      <c r="AU322" s="73"/>
      <c r="AV322" s="73"/>
      <c r="AW322" s="73"/>
      <c r="AX322" s="73"/>
      <c r="AY322" s="73"/>
      <c r="AZ322" s="73"/>
      <c r="BA322" s="73"/>
      <c r="BB322" s="73"/>
      <c r="BC322" s="73"/>
      <c r="BD322" s="73"/>
      <c r="BE322" s="73"/>
      <c r="BF322" s="73"/>
      <c r="BG322" s="73"/>
      <c r="BH322" s="73"/>
      <c r="BI322" s="73"/>
      <c r="BJ322" s="73"/>
      <c r="BK322" s="73"/>
      <c r="BL322" s="73"/>
      <c r="BM322" s="73"/>
    </row>
    <row r="323" spans="1:65" ht="1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3"/>
      <c r="AN323" s="73"/>
      <c r="AO323" s="73"/>
      <c r="AP323" s="73"/>
      <c r="AQ323" s="73"/>
      <c r="AR323" s="73"/>
      <c r="AS323" s="73"/>
      <c r="AT323" s="73"/>
      <c r="AU323" s="73"/>
      <c r="AV323" s="73"/>
      <c r="AW323" s="73"/>
      <c r="AX323" s="73"/>
      <c r="AY323" s="73"/>
      <c r="AZ323" s="73"/>
      <c r="BA323" s="73"/>
      <c r="BB323" s="73"/>
      <c r="BC323" s="73"/>
      <c r="BD323" s="73"/>
      <c r="BE323" s="73"/>
      <c r="BF323" s="73"/>
      <c r="BG323" s="73"/>
      <c r="BH323" s="73"/>
      <c r="BI323" s="73"/>
      <c r="BJ323" s="73"/>
      <c r="BK323" s="73"/>
      <c r="BL323" s="73"/>
      <c r="BM323" s="73"/>
    </row>
    <row r="324" spans="1:65" ht="1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3"/>
      <c r="AN324" s="73"/>
      <c r="AO324" s="73"/>
      <c r="AP324" s="73"/>
      <c r="AQ324" s="73"/>
      <c r="AR324" s="73"/>
      <c r="AS324" s="73"/>
      <c r="AT324" s="73"/>
      <c r="AU324" s="73"/>
      <c r="AV324" s="73"/>
      <c r="AW324" s="73"/>
      <c r="AX324" s="73"/>
      <c r="AY324" s="73"/>
      <c r="AZ324" s="73"/>
      <c r="BA324" s="73"/>
      <c r="BB324" s="73"/>
      <c r="BC324" s="73"/>
      <c r="BD324" s="73"/>
      <c r="BE324" s="73"/>
      <c r="BF324" s="73"/>
      <c r="BG324" s="73"/>
      <c r="BH324" s="73"/>
      <c r="BI324" s="73"/>
      <c r="BJ324" s="73"/>
      <c r="BK324" s="73"/>
      <c r="BL324" s="73"/>
      <c r="BM324" s="73"/>
    </row>
    <row r="325" spans="1:65" ht="1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3"/>
      <c r="AN325" s="73"/>
      <c r="AO325" s="73"/>
      <c r="AP325" s="73"/>
      <c r="AQ325" s="73"/>
      <c r="AR325" s="73"/>
      <c r="AS325" s="73"/>
      <c r="AT325" s="73"/>
      <c r="AU325" s="73"/>
      <c r="AV325" s="73"/>
      <c r="AW325" s="73"/>
      <c r="AX325" s="73"/>
      <c r="AY325" s="73"/>
      <c r="AZ325" s="73"/>
      <c r="BA325" s="73"/>
      <c r="BB325" s="73"/>
      <c r="BC325" s="73"/>
      <c r="BD325" s="73"/>
      <c r="BE325" s="73"/>
      <c r="BF325" s="73"/>
      <c r="BG325" s="73"/>
      <c r="BH325" s="73"/>
      <c r="BI325" s="73"/>
      <c r="BJ325" s="73"/>
      <c r="BK325" s="73"/>
      <c r="BL325" s="73"/>
      <c r="BM325" s="73"/>
    </row>
    <row r="326" spans="1:65" ht="1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3"/>
      <c r="AN326" s="73"/>
      <c r="AO326" s="73"/>
      <c r="AP326" s="73"/>
      <c r="AQ326" s="73"/>
      <c r="AR326" s="73"/>
      <c r="AS326" s="73"/>
      <c r="AT326" s="73"/>
      <c r="AU326" s="73"/>
      <c r="AV326" s="73"/>
      <c r="AW326" s="73"/>
      <c r="AX326" s="73"/>
      <c r="AY326" s="73"/>
      <c r="AZ326" s="73"/>
      <c r="BA326" s="73"/>
      <c r="BB326" s="73"/>
      <c r="BC326" s="73"/>
      <c r="BD326" s="73"/>
      <c r="BE326" s="73"/>
      <c r="BF326" s="73"/>
      <c r="BG326" s="73"/>
      <c r="BH326" s="73"/>
      <c r="BI326" s="73"/>
      <c r="BJ326" s="73"/>
      <c r="BK326" s="73"/>
      <c r="BL326" s="73"/>
      <c r="BM326" s="73"/>
    </row>
    <row r="327" spans="1:65" ht="1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73"/>
      <c r="AN327" s="73"/>
      <c r="AO327" s="73"/>
      <c r="AP327" s="73"/>
      <c r="AQ327" s="73"/>
      <c r="AR327" s="73"/>
      <c r="AS327" s="73"/>
      <c r="AT327" s="73"/>
      <c r="AU327" s="73"/>
      <c r="AV327" s="73"/>
      <c r="AW327" s="73"/>
      <c r="AX327" s="73"/>
      <c r="AY327" s="73"/>
      <c r="AZ327" s="73"/>
      <c r="BA327" s="73"/>
      <c r="BB327" s="73"/>
      <c r="BC327" s="73"/>
      <c r="BD327" s="73"/>
      <c r="BE327" s="73"/>
      <c r="BF327" s="73"/>
      <c r="BG327" s="73"/>
      <c r="BH327" s="73"/>
      <c r="BI327" s="73"/>
      <c r="BJ327" s="73"/>
      <c r="BK327" s="73"/>
      <c r="BL327" s="73"/>
      <c r="BM327" s="73"/>
    </row>
    <row r="328" spans="1:65" ht="1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73"/>
      <c r="AN328" s="73"/>
      <c r="AO328" s="73"/>
      <c r="AP328" s="73"/>
      <c r="AQ328" s="73"/>
      <c r="AR328" s="73"/>
      <c r="AS328" s="73"/>
      <c r="AT328" s="73"/>
      <c r="AU328" s="73"/>
      <c r="AV328" s="73"/>
      <c r="AW328" s="73"/>
      <c r="AX328" s="73"/>
      <c r="AY328" s="73"/>
      <c r="AZ328" s="73"/>
      <c r="BA328" s="73"/>
      <c r="BB328" s="73"/>
      <c r="BC328" s="73"/>
      <c r="BD328" s="73"/>
      <c r="BE328" s="73"/>
      <c r="BF328" s="73"/>
      <c r="BG328" s="73"/>
      <c r="BH328" s="73"/>
      <c r="BI328" s="73"/>
      <c r="BJ328" s="73"/>
      <c r="BK328" s="73"/>
      <c r="BL328" s="73"/>
      <c r="BM328" s="73"/>
    </row>
    <row r="329" spans="1:65" ht="1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73"/>
      <c r="AN329" s="73"/>
      <c r="AO329" s="73"/>
      <c r="AP329" s="73"/>
      <c r="AQ329" s="73"/>
      <c r="AR329" s="73"/>
      <c r="AS329" s="73"/>
      <c r="AT329" s="73"/>
      <c r="AU329" s="73"/>
      <c r="AV329" s="73"/>
      <c r="AW329" s="73"/>
      <c r="AX329" s="73"/>
      <c r="AY329" s="73"/>
      <c r="AZ329" s="73"/>
      <c r="BA329" s="73"/>
      <c r="BB329" s="73"/>
      <c r="BC329" s="73"/>
      <c r="BD329" s="73"/>
      <c r="BE329" s="73"/>
      <c r="BF329" s="73"/>
      <c r="BG329" s="73"/>
      <c r="BH329" s="73"/>
      <c r="BI329" s="73"/>
      <c r="BJ329" s="73"/>
      <c r="BK329" s="73"/>
      <c r="BL329" s="73"/>
      <c r="BM329" s="73"/>
    </row>
    <row r="330" spans="1:65" ht="1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73"/>
      <c r="AN330" s="73"/>
      <c r="AO330" s="73"/>
      <c r="AP330" s="73"/>
      <c r="AQ330" s="73"/>
      <c r="AR330" s="73"/>
      <c r="AS330" s="73"/>
      <c r="AT330" s="73"/>
      <c r="AU330" s="73"/>
      <c r="AV330" s="73"/>
      <c r="AW330" s="73"/>
      <c r="AX330" s="73"/>
      <c r="AY330" s="73"/>
      <c r="AZ330" s="73"/>
      <c r="BA330" s="73"/>
      <c r="BB330" s="73"/>
      <c r="BC330" s="73"/>
      <c r="BD330" s="73"/>
      <c r="BE330" s="73"/>
      <c r="BF330" s="73"/>
      <c r="BG330" s="73"/>
      <c r="BH330" s="73"/>
      <c r="BI330" s="73"/>
      <c r="BJ330" s="73"/>
      <c r="BK330" s="73"/>
      <c r="BL330" s="73"/>
      <c r="BM330" s="73"/>
    </row>
    <row r="331" spans="1:65" ht="1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73"/>
      <c r="AN331" s="73"/>
      <c r="AO331" s="73"/>
      <c r="AP331" s="73"/>
      <c r="AQ331" s="73"/>
      <c r="AR331" s="73"/>
      <c r="AS331" s="73"/>
      <c r="AT331" s="73"/>
      <c r="AU331" s="73"/>
      <c r="AV331" s="73"/>
      <c r="AW331" s="73"/>
      <c r="AX331" s="73"/>
      <c r="AY331" s="73"/>
      <c r="AZ331" s="73"/>
      <c r="BA331" s="73"/>
      <c r="BB331" s="73"/>
      <c r="BC331" s="73"/>
      <c r="BD331" s="73"/>
      <c r="BE331" s="73"/>
      <c r="BF331" s="73"/>
      <c r="BG331" s="73"/>
      <c r="BH331" s="73"/>
      <c r="BI331" s="73"/>
      <c r="BJ331" s="73"/>
      <c r="BK331" s="73"/>
      <c r="BL331" s="73"/>
      <c r="BM331" s="73"/>
    </row>
    <row r="332" spans="1:65" ht="1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73"/>
      <c r="AN332" s="73"/>
      <c r="AO332" s="73"/>
      <c r="AP332" s="73"/>
      <c r="AQ332" s="73"/>
      <c r="AR332" s="73"/>
      <c r="AS332" s="73"/>
      <c r="AT332" s="73"/>
      <c r="AU332" s="73"/>
      <c r="AV332" s="73"/>
      <c r="AW332" s="73"/>
      <c r="AX332" s="73"/>
      <c r="AY332" s="73"/>
      <c r="AZ332" s="73"/>
      <c r="BA332" s="73"/>
      <c r="BB332" s="73"/>
      <c r="BC332" s="73"/>
      <c r="BD332" s="73"/>
      <c r="BE332" s="73"/>
      <c r="BF332" s="73"/>
      <c r="BG332" s="73"/>
      <c r="BH332" s="73"/>
      <c r="BI332" s="73"/>
      <c r="BJ332" s="73"/>
      <c r="BK332" s="73"/>
      <c r="BL332" s="73"/>
      <c r="BM332" s="73"/>
    </row>
    <row r="333" spans="1:65" ht="1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73"/>
      <c r="AN333" s="73"/>
      <c r="AO333" s="73"/>
      <c r="AP333" s="73"/>
      <c r="AQ333" s="73"/>
      <c r="AR333" s="73"/>
      <c r="AS333" s="73"/>
      <c r="AT333" s="73"/>
      <c r="AU333" s="73"/>
      <c r="AV333" s="73"/>
      <c r="AW333" s="73"/>
      <c r="AX333" s="73"/>
      <c r="AY333" s="73"/>
      <c r="AZ333" s="73"/>
      <c r="BA333" s="73"/>
      <c r="BB333" s="73"/>
      <c r="BC333" s="73"/>
      <c r="BD333" s="73"/>
      <c r="BE333" s="73"/>
      <c r="BF333" s="73"/>
      <c r="BG333" s="73"/>
      <c r="BH333" s="73"/>
      <c r="BI333" s="73"/>
      <c r="BJ333" s="73"/>
      <c r="BK333" s="73"/>
      <c r="BL333" s="73"/>
      <c r="BM333" s="73"/>
    </row>
    <row r="334" spans="1:65" ht="1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73"/>
      <c r="AN334" s="73"/>
      <c r="AO334" s="73"/>
      <c r="AP334" s="73"/>
      <c r="AQ334" s="73"/>
      <c r="AR334" s="73"/>
      <c r="AS334" s="73"/>
      <c r="AT334" s="73"/>
      <c r="AU334" s="73"/>
      <c r="AV334" s="73"/>
      <c r="AW334" s="73"/>
      <c r="AX334" s="73"/>
      <c r="AY334" s="73"/>
      <c r="AZ334" s="73"/>
      <c r="BA334" s="73"/>
      <c r="BB334" s="73"/>
      <c r="BC334" s="73"/>
      <c r="BD334" s="73"/>
      <c r="BE334" s="73"/>
      <c r="BF334" s="73"/>
      <c r="BG334" s="73"/>
      <c r="BH334" s="73"/>
      <c r="BI334" s="73"/>
      <c r="BJ334" s="73"/>
      <c r="BK334" s="73"/>
      <c r="BL334" s="73"/>
      <c r="BM334" s="73"/>
    </row>
    <row r="335" spans="1:65" ht="1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73"/>
      <c r="AN335" s="73"/>
      <c r="AO335" s="73"/>
      <c r="AP335" s="73"/>
      <c r="AQ335" s="73"/>
      <c r="AR335" s="73"/>
      <c r="AS335" s="73"/>
      <c r="AT335" s="73"/>
      <c r="AU335" s="73"/>
      <c r="AV335" s="73"/>
      <c r="AW335" s="73"/>
      <c r="AX335" s="73"/>
      <c r="AY335" s="73"/>
      <c r="AZ335" s="73"/>
      <c r="BA335" s="73"/>
      <c r="BB335" s="73"/>
      <c r="BC335" s="73"/>
      <c r="BD335" s="73"/>
      <c r="BE335" s="73"/>
      <c r="BF335" s="73"/>
      <c r="BG335" s="73"/>
      <c r="BH335" s="73"/>
      <c r="BI335" s="73"/>
      <c r="BJ335" s="73"/>
      <c r="BK335" s="73"/>
      <c r="BL335" s="73"/>
      <c r="BM335" s="73"/>
    </row>
    <row r="336" spans="1:65" ht="1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73"/>
      <c r="AN336" s="73"/>
      <c r="AO336" s="73"/>
      <c r="AP336" s="73"/>
      <c r="AQ336" s="73"/>
      <c r="AR336" s="73"/>
      <c r="AS336" s="73"/>
      <c r="AT336" s="73"/>
      <c r="AU336" s="73"/>
      <c r="AV336" s="73"/>
      <c r="AW336" s="73"/>
      <c r="AX336" s="73"/>
      <c r="AY336" s="73"/>
      <c r="AZ336" s="73"/>
      <c r="BA336" s="73"/>
      <c r="BB336" s="73"/>
      <c r="BC336" s="73"/>
      <c r="BD336" s="73"/>
      <c r="BE336" s="73"/>
      <c r="BF336" s="73"/>
      <c r="BG336" s="73"/>
      <c r="BH336" s="73"/>
      <c r="BI336" s="73"/>
      <c r="BJ336" s="73"/>
      <c r="BK336" s="73"/>
      <c r="BL336" s="73"/>
      <c r="BM336" s="73"/>
    </row>
    <row r="337" spans="1:65" ht="1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73"/>
      <c r="AN337" s="73"/>
      <c r="AO337" s="73"/>
      <c r="AP337" s="73"/>
      <c r="AQ337" s="73"/>
      <c r="AR337" s="73"/>
      <c r="AS337" s="73"/>
      <c r="AT337" s="73"/>
      <c r="AU337" s="73"/>
      <c r="AV337" s="73"/>
      <c r="AW337" s="73"/>
      <c r="AX337" s="73"/>
      <c r="AY337" s="73"/>
      <c r="AZ337" s="73"/>
      <c r="BA337" s="73"/>
      <c r="BB337" s="73"/>
      <c r="BC337" s="73"/>
      <c r="BD337" s="73"/>
      <c r="BE337" s="73"/>
      <c r="BF337" s="73"/>
      <c r="BG337" s="73"/>
      <c r="BH337" s="73"/>
      <c r="BI337" s="73"/>
      <c r="BJ337" s="73"/>
      <c r="BK337" s="73"/>
      <c r="BL337" s="73"/>
      <c r="BM337" s="73"/>
    </row>
    <row r="338" spans="1:65" ht="1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73"/>
      <c r="AN338" s="73"/>
      <c r="AO338" s="73"/>
      <c r="AP338" s="73"/>
      <c r="AQ338" s="73"/>
      <c r="AR338" s="73"/>
      <c r="AS338" s="73"/>
      <c r="AT338" s="73"/>
      <c r="AU338" s="73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</row>
    <row r="339" spans="1:65" ht="1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73"/>
      <c r="AN339" s="73"/>
      <c r="AO339" s="73"/>
      <c r="AP339" s="73"/>
      <c r="AQ339" s="73"/>
      <c r="AR339" s="73"/>
      <c r="AS339" s="73"/>
      <c r="AT339" s="73"/>
      <c r="AU339" s="73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</row>
    <row r="340" spans="1:65" ht="1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73"/>
      <c r="AN340" s="73"/>
      <c r="AO340" s="73"/>
      <c r="AP340" s="73"/>
      <c r="AQ340" s="73"/>
      <c r="AR340" s="73"/>
      <c r="AS340" s="73"/>
      <c r="AT340" s="73"/>
      <c r="AU340" s="73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</row>
    <row r="341" spans="1:65" ht="1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73"/>
      <c r="AN341" s="73"/>
      <c r="AO341" s="73"/>
      <c r="AP341" s="73"/>
      <c r="AQ341" s="73"/>
      <c r="AR341" s="73"/>
      <c r="AS341" s="73"/>
      <c r="AT341" s="73"/>
      <c r="AU341" s="73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</row>
    <row r="342" spans="1:65" ht="1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73"/>
      <c r="AN342" s="73"/>
      <c r="AO342" s="73"/>
      <c r="AP342" s="73"/>
      <c r="AQ342" s="73"/>
      <c r="AR342" s="73"/>
      <c r="AS342" s="73"/>
      <c r="AT342" s="73"/>
      <c r="AU342" s="73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</row>
    <row r="343" spans="1:65" ht="1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73"/>
      <c r="AN343" s="73"/>
      <c r="AO343" s="73"/>
      <c r="AP343" s="73"/>
      <c r="AQ343" s="73"/>
      <c r="AR343" s="73"/>
      <c r="AS343" s="73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</row>
    <row r="344" spans="1:65" ht="1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73"/>
      <c r="AN344" s="73"/>
      <c r="AO344" s="73"/>
      <c r="AP344" s="73"/>
      <c r="AQ344" s="73"/>
      <c r="AR344" s="73"/>
      <c r="AS344" s="73"/>
      <c r="AT344" s="73"/>
      <c r="AU344" s="73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  <c r="BG344" s="73"/>
      <c r="BH344" s="73"/>
      <c r="BI344" s="73"/>
      <c r="BJ344" s="73"/>
      <c r="BK344" s="73"/>
      <c r="BL344" s="73"/>
      <c r="BM344" s="73"/>
    </row>
    <row r="345" spans="1:65" ht="1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73"/>
      <c r="AN345" s="73"/>
      <c r="AO345" s="73"/>
      <c r="AP345" s="73"/>
      <c r="AQ345" s="73"/>
      <c r="AR345" s="73"/>
      <c r="AS345" s="73"/>
      <c r="AT345" s="73"/>
      <c r="AU345" s="73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  <c r="BG345" s="73"/>
      <c r="BH345" s="73"/>
      <c r="BI345" s="73"/>
      <c r="BJ345" s="73"/>
      <c r="BK345" s="73"/>
      <c r="BL345" s="73"/>
      <c r="BM345" s="73"/>
    </row>
    <row r="346" spans="1:65" ht="1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3"/>
      <c r="AN346" s="73"/>
      <c r="AO346" s="73"/>
      <c r="AP346" s="73"/>
      <c r="AQ346" s="73"/>
      <c r="AR346" s="73"/>
      <c r="AS346" s="73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</row>
    <row r="347" spans="1:65" ht="1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3"/>
      <c r="AN347" s="73"/>
      <c r="AO347" s="73"/>
      <c r="AP347" s="73"/>
      <c r="AQ347" s="73"/>
      <c r="AR347" s="73"/>
      <c r="AS347" s="73"/>
      <c r="AT347" s="73"/>
      <c r="AU347" s="73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  <c r="BG347" s="73"/>
      <c r="BH347" s="73"/>
      <c r="BI347" s="73"/>
      <c r="BJ347" s="73"/>
      <c r="BK347" s="73"/>
      <c r="BL347" s="73"/>
      <c r="BM347" s="73"/>
    </row>
    <row r="348" spans="1:65" ht="1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3"/>
      <c r="AN348" s="73"/>
      <c r="AO348" s="73"/>
      <c r="AP348" s="73"/>
      <c r="AQ348" s="73"/>
      <c r="AR348" s="73"/>
      <c r="AS348" s="73"/>
      <c r="AT348" s="73"/>
      <c r="AU348" s="73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  <c r="BG348" s="73"/>
      <c r="BH348" s="73"/>
      <c r="BI348" s="73"/>
      <c r="BJ348" s="73"/>
      <c r="BK348" s="73"/>
      <c r="BL348" s="73"/>
      <c r="BM348" s="73"/>
    </row>
    <row r="349" spans="1:65" ht="1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3"/>
      <c r="AN349" s="73"/>
      <c r="AO349" s="73"/>
      <c r="AP349" s="73"/>
      <c r="AQ349" s="73"/>
      <c r="AR349" s="73"/>
      <c r="AS349" s="73"/>
      <c r="AT349" s="73"/>
      <c r="AU349" s="73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  <c r="BG349" s="73"/>
      <c r="BH349" s="73"/>
      <c r="BI349" s="73"/>
      <c r="BJ349" s="73"/>
      <c r="BK349" s="73"/>
      <c r="BL349" s="73"/>
      <c r="BM349" s="73"/>
    </row>
    <row r="350" spans="1:65" ht="1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73"/>
      <c r="AN350" s="73"/>
      <c r="AO350" s="73"/>
      <c r="AP350" s="73"/>
      <c r="AQ350" s="73"/>
      <c r="AR350" s="73"/>
      <c r="AS350" s="73"/>
      <c r="AT350" s="73"/>
      <c r="AU350" s="73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  <c r="BG350" s="73"/>
      <c r="BH350" s="73"/>
      <c r="BI350" s="73"/>
      <c r="BJ350" s="73"/>
      <c r="BK350" s="73"/>
      <c r="BL350" s="73"/>
      <c r="BM350" s="73"/>
    </row>
    <row r="351" spans="1:65" ht="1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73"/>
      <c r="AN351" s="73"/>
      <c r="AO351" s="73"/>
      <c r="AP351" s="73"/>
      <c r="AQ351" s="73"/>
      <c r="AR351" s="73"/>
      <c r="AS351" s="73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</row>
    <row r="352" spans="1:65" ht="1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73"/>
      <c r="AN352" s="73"/>
      <c r="AO352" s="73"/>
      <c r="AP352" s="73"/>
      <c r="AQ352" s="73"/>
      <c r="AR352" s="73"/>
      <c r="AS352" s="73"/>
      <c r="AT352" s="73"/>
      <c r="AU352" s="73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</row>
    <row r="353" spans="1:65" ht="15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73"/>
      <c r="AN353" s="73"/>
      <c r="AO353" s="73"/>
      <c r="AP353" s="73"/>
      <c r="AQ353" s="73"/>
      <c r="AR353" s="73"/>
      <c r="AS353" s="73"/>
      <c r="AT353" s="73"/>
      <c r="AU353" s="73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  <c r="BG353" s="73"/>
      <c r="BH353" s="73"/>
      <c r="BI353" s="73"/>
      <c r="BJ353" s="73"/>
      <c r="BK353" s="73"/>
      <c r="BL353" s="73"/>
      <c r="BM353" s="73"/>
    </row>
    <row r="354" spans="1:65" ht="15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73"/>
      <c r="AN354" s="73"/>
      <c r="AO354" s="73"/>
      <c r="AP354" s="73"/>
      <c r="AQ354" s="73"/>
      <c r="AR354" s="73"/>
      <c r="AS354" s="73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</row>
    <row r="355" spans="1:65" ht="15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73"/>
      <c r="AN355" s="73"/>
      <c r="AO355" s="73"/>
      <c r="AP355" s="73"/>
      <c r="AQ355" s="73"/>
      <c r="AR355" s="73"/>
      <c r="AS355" s="73"/>
      <c r="AT355" s="73"/>
      <c r="AU355" s="73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  <c r="BL355" s="73"/>
      <c r="BM355" s="73"/>
    </row>
    <row r="356" spans="1:65" ht="15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73"/>
      <c r="AN356" s="73"/>
      <c r="AO356" s="73"/>
      <c r="AP356" s="73"/>
      <c r="AQ356" s="73"/>
      <c r="AR356" s="73"/>
      <c r="AS356" s="73"/>
      <c r="AT356" s="73"/>
      <c r="AU356" s="73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  <c r="BL356" s="73"/>
      <c r="BM356" s="73"/>
    </row>
    <row r="357" spans="1:65" ht="15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73"/>
      <c r="AN357" s="73"/>
      <c r="AO357" s="73"/>
      <c r="AP357" s="73"/>
      <c r="AQ357" s="73"/>
      <c r="AR357" s="73"/>
      <c r="AS357" s="73"/>
      <c r="AT357" s="73"/>
      <c r="AU357" s="73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  <c r="BL357" s="73"/>
      <c r="BM357" s="73"/>
    </row>
    <row r="358" spans="1:65" ht="15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73"/>
      <c r="AN358" s="73"/>
      <c r="AO358" s="73"/>
      <c r="AP358" s="73"/>
      <c r="AQ358" s="73"/>
      <c r="AR358" s="73"/>
      <c r="AS358" s="73"/>
      <c r="AT358" s="73"/>
      <c r="AU358" s="73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</row>
    <row r="359" spans="1:65" ht="15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73"/>
      <c r="AN359" s="73"/>
      <c r="AO359" s="73"/>
      <c r="AP359" s="73"/>
      <c r="AQ359" s="73"/>
      <c r="AR359" s="73"/>
      <c r="AS359" s="73"/>
      <c r="AT359" s="73"/>
      <c r="AU359" s="73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  <c r="BG359" s="73"/>
      <c r="BH359" s="73"/>
      <c r="BI359" s="73"/>
      <c r="BJ359" s="73"/>
      <c r="BK359" s="73"/>
      <c r="BL359" s="73"/>
      <c r="BM359" s="73"/>
    </row>
    <row r="360" spans="1:65" ht="15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73"/>
      <c r="AN360" s="73"/>
      <c r="AO360" s="73"/>
      <c r="AP360" s="73"/>
      <c r="AQ360" s="73"/>
      <c r="AR360" s="73"/>
      <c r="AS360" s="73"/>
      <c r="AT360" s="73"/>
      <c r="AU360" s="73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  <c r="BG360" s="73"/>
      <c r="BH360" s="73"/>
      <c r="BI360" s="73"/>
      <c r="BJ360" s="73"/>
      <c r="BK360" s="73"/>
      <c r="BL360" s="73"/>
      <c r="BM360" s="73"/>
    </row>
    <row r="361" spans="1:65" ht="15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73"/>
      <c r="AN361" s="73"/>
      <c r="AO361" s="73"/>
      <c r="AP361" s="73"/>
      <c r="AQ361" s="73"/>
      <c r="AR361" s="73"/>
      <c r="AS361" s="73"/>
      <c r="AT361" s="73"/>
      <c r="AU361" s="73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  <c r="BG361" s="73"/>
      <c r="BH361" s="73"/>
      <c r="BI361" s="73"/>
      <c r="BJ361" s="73"/>
      <c r="BK361" s="73"/>
      <c r="BL361" s="73"/>
      <c r="BM361" s="73"/>
    </row>
    <row r="362" spans="1:65" ht="15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73"/>
      <c r="AN362" s="73"/>
      <c r="AO362" s="73"/>
      <c r="AP362" s="73"/>
      <c r="AQ362" s="73"/>
      <c r="AR362" s="73"/>
      <c r="AS362" s="73"/>
      <c r="AT362" s="73"/>
      <c r="AU362" s="73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</row>
    <row r="363" spans="1:65" ht="1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73"/>
      <c r="AN363" s="73"/>
      <c r="AO363" s="73"/>
      <c r="AP363" s="73"/>
      <c r="AQ363" s="73"/>
      <c r="AR363" s="73"/>
      <c r="AS363" s="73"/>
      <c r="AT363" s="73"/>
      <c r="AU363" s="73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  <c r="BG363" s="73"/>
      <c r="BH363" s="73"/>
      <c r="BI363" s="73"/>
      <c r="BJ363" s="73"/>
      <c r="BK363" s="73"/>
      <c r="BL363" s="73"/>
      <c r="BM363" s="73"/>
    </row>
    <row r="364" spans="1:65" ht="1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73"/>
      <c r="AN364" s="73"/>
      <c r="AO364" s="73"/>
      <c r="AP364" s="73"/>
      <c r="AQ364" s="73"/>
      <c r="AR364" s="73"/>
      <c r="AS364" s="73"/>
      <c r="AT364" s="73"/>
      <c r="AU364" s="73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  <c r="BG364" s="73"/>
      <c r="BH364" s="73"/>
      <c r="BI364" s="73"/>
      <c r="BJ364" s="73"/>
      <c r="BK364" s="73"/>
      <c r="BL364" s="73"/>
      <c r="BM364" s="73"/>
    </row>
    <row r="365" spans="1:65" ht="1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73"/>
      <c r="AN365" s="73"/>
      <c r="AO365" s="73"/>
      <c r="AP365" s="73"/>
      <c r="AQ365" s="73"/>
      <c r="AR365" s="73"/>
      <c r="AS365" s="73"/>
      <c r="AT365" s="73"/>
      <c r="AU365" s="73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  <c r="BG365" s="73"/>
      <c r="BH365" s="73"/>
      <c r="BI365" s="73"/>
      <c r="BJ365" s="73"/>
      <c r="BK365" s="73"/>
      <c r="BL365" s="73"/>
      <c r="BM365" s="73"/>
    </row>
    <row r="366" spans="1:65" ht="1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73"/>
      <c r="AN366" s="73"/>
      <c r="AO366" s="73"/>
      <c r="AP366" s="73"/>
      <c r="AQ366" s="73"/>
      <c r="AR366" s="73"/>
      <c r="AS366" s="73"/>
      <c r="AT366" s="73"/>
      <c r="AU366" s="73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</row>
    <row r="367" spans="1:65" ht="1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  <c r="AL367" s="73"/>
      <c r="AM367" s="73"/>
      <c r="AN367" s="73"/>
      <c r="AO367" s="73"/>
      <c r="AP367" s="73"/>
      <c r="AQ367" s="73"/>
      <c r="AR367" s="73"/>
      <c r="AS367" s="73"/>
      <c r="AT367" s="73"/>
      <c r="AU367" s="73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</row>
    <row r="368" spans="1:65" ht="1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  <c r="AL368" s="73"/>
      <c r="AM368" s="73"/>
      <c r="AN368" s="73"/>
      <c r="AO368" s="73"/>
      <c r="AP368" s="73"/>
      <c r="AQ368" s="73"/>
      <c r="AR368" s="73"/>
      <c r="AS368" s="73"/>
      <c r="AT368" s="73"/>
      <c r="AU368" s="73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73"/>
      <c r="BH368" s="73"/>
      <c r="BI368" s="73"/>
      <c r="BJ368" s="73"/>
      <c r="BK368" s="73"/>
      <c r="BL368" s="73"/>
      <c r="BM368" s="73"/>
    </row>
    <row r="369" spans="1:65" ht="1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  <c r="AL369" s="73"/>
      <c r="AM369" s="73"/>
      <c r="AN369" s="73"/>
      <c r="AO369" s="73"/>
      <c r="AP369" s="73"/>
      <c r="AQ369" s="73"/>
      <c r="AR369" s="73"/>
      <c r="AS369" s="73"/>
      <c r="AT369" s="73"/>
      <c r="AU369" s="73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  <c r="BL369" s="73"/>
      <c r="BM369" s="73"/>
    </row>
    <row r="370" spans="1:65" ht="1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  <c r="AL370" s="73"/>
      <c r="AM370" s="73"/>
      <c r="AN370" s="73"/>
      <c r="AO370" s="73"/>
      <c r="AP370" s="73"/>
      <c r="AQ370" s="73"/>
      <c r="AR370" s="73"/>
      <c r="AS370" s="73"/>
      <c r="AT370" s="73"/>
      <c r="AU370" s="73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</row>
    <row r="371" spans="1:65" ht="1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  <c r="AL371" s="73"/>
      <c r="AM371" s="73"/>
      <c r="AN371" s="73"/>
      <c r="AO371" s="73"/>
      <c r="AP371" s="73"/>
      <c r="AQ371" s="73"/>
      <c r="AR371" s="73"/>
      <c r="AS371" s="73"/>
      <c r="AT371" s="73"/>
      <c r="AU371" s="73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  <c r="BG371" s="73"/>
      <c r="BH371" s="73"/>
      <c r="BI371" s="73"/>
      <c r="BJ371" s="73"/>
      <c r="BK371" s="73"/>
      <c r="BL371" s="73"/>
      <c r="BM371" s="73"/>
    </row>
    <row r="372" spans="1:65" ht="1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73"/>
      <c r="AK372" s="73"/>
      <c r="AL372" s="73"/>
      <c r="AM372" s="73"/>
      <c r="AN372" s="73"/>
      <c r="AO372" s="73"/>
      <c r="AP372" s="73"/>
      <c r="AQ372" s="73"/>
      <c r="AR372" s="73"/>
      <c r="AS372" s="73"/>
      <c r="AT372" s="73"/>
      <c r="AU372" s="73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</row>
    <row r="373" spans="1:65" ht="1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  <c r="AL373" s="73"/>
      <c r="AM373" s="73"/>
      <c r="AN373" s="73"/>
      <c r="AO373" s="73"/>
      <c r="AP373" s="73"/>
      <c r="AQ373" s="73"/>
      <c r="AR373" s="73"/>
      <c r="AS373" s="73"/>
      <c r="AT373" s="73"/>
      <c r="AU373" s="73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</row>
    <row r="374" spans="1:65" ht="1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3"/>
      <c r="AD374" s="73"/>
      <c r="AE374" s="73"/>
      <c r="AF374" s="73"/>
      <c r="AG374" s="73"/>
      <c r="AH374" s="73"/>
      <c r="AI374" s="73"/>
      <c r="AJ374" s="73"/>
      <c r="AK374" s="73"/>
      <c r="AL374" s="73"/>
      <c r="AM374" s="73"/>
      <c r="AN374" s="73"/>
      <c r="AO374" s="73"/>
      <c r="AP374" s="73"/>
      <c r="AQ374" s="73"/>
      <c r="AR374" s="73"/>
      <c r="AS374" s="73"/>
      <c r="AT374" s="73"/>
      <c r="AU374" s="73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</row>
    <row r="375" spans="1:65" ht="1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73"/>
      <c r="AH375" s="73"/>
      <c r="AI375" s="73"/>
      <c r="AJ375" s="73"/>
      <c r="AK375" s="73"/>
      <c r="AL375" s="73"/>
      <c r="AM375" s="73"/>
      <c r="AN375" s="73"/>
      <c r="AO375" s="73"/>
      <c r="AP375" s="73"/>
      <c r="AQ375" s="73"/>
      <c r="AR375" s="73"/>
      <c r="AS375" s="73"/>
      <c r="AT375" s="73"/>
      <c r="AU375" s="73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</row>
    <row r="376" spans="1:65" ht="1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3"/>
      <c r="AD376" s="73"/>
      <c r="AE376" s="73"/>
      <c r="AF376" s="73"/>
      <c r="AG376" s="73"/>
      <c r="AH376" s="73"/>
      <c r="AI376" s="73"/>
      <c r="AJ376" s="73"/>
      <c r="AK376" s="73"/>
      <c r="AL376" s="73"/>
      <c r="AM376" s="73"/>
      <c r="AN376" s="73"/>
      <c r="AO376" s="73"/>
      <c r="AP376" s="73"/>
      <c r="AQ376" s="73"/>
      <c r="AR376" s="73"/>
      <c r="AS376" s="73"/>
      <c r="AT376" s="73"/>
      <c r="AU376" s="73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</row>
    <row r="377" spans="1:65" ht="1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  <c r="AH377" s="73"/>
      <c r="AI377" s="73"/>
      <c r="AJ377" s="73"/>
      <c r="AK377" s="73"/>
      <c r="AL377" s="73"/>
      <c r="AM377" s="73"/>
      <c r="AN377" s="73"/>
      <c r="AO377" s="73"/>
      <c r="AP377" s="73"/>
      <c r="AQ377" s="73"/>
      <c r="AR377" s="73"/>
      <c r="AS377" s="73"/>
      <c r="AT377" s="73"/>
      <c r="AU377" s="73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</row>
    <row r="378" spans="1:65" ht="1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  <c r="AL378" s="73"/>
      <c r="AM378" s="73"/>
      <c r="AN378" s="73"/>
      <c r="AO378" s="73"/>
      <c r="AP378" s="73"/>
      <c r="AQ378" s="73"/>
      <c r="AR378" s="73"/>
      <c r="AS378" s="73"/>
      <c r="AT378" s="73"/>
      <c r="AU378" s="73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</row>
    <row r="379" spans="1:65" ht="1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3"/>
      <c r="AD379" s="73"/>
      <c r="AE379" s="73"/>
      <c r="AF379" s="73"/>
      <c r="AG379" s="73"/>
      <c r="AH379" s="73"/>
      <c r="AI379" s="73"/>
      <c r="AJ379" s="73"/>
      <c r="AK379" s="73"/>
      <c r="AL379" s="73"/>
      <c r="AM379" s="73"/>
      <c r="AN379" s="73"/>
      <c r="AO379" s="73"/>
      <c r="AP379" s="73"/>
      <c r="AQ379" s="73"/>
      <c r="AR379" s="73"/>
      <c r="AS379" s="73"/>
      <c r="AT379" s="73"/>
      <c r="AU379" s="73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</row>
    <row r="380" spans="1:65" ht="1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3"/>
      <c r="AC380" s="73"/>
      <c r="AD380" s="73"/>
      <c r="AE380" s="73"/>
      <c r="AF380" s="73"/>
      <c r="AG380" s="73"/>
      <c r="AH380" s="73"/>
      <c r="AI380" s="73"/>
      <c r="AJ380" s="73"/>
      <c r="AK380" s="73"/>
      <c r="AL380" s="73"/>
      <c r="AM380" s="73"/>
      <c r="AN380" s="73"/>
      <c r="AO380" s="73"/>
      <c r="AP380" s="73"/>
      <c r="AQ380" s="73"/>
      <c r="AR380" s="73"/>
      <c r="AS380" s="73"/>
      <c r="AT380" s="73"/>
      <c r="AU380" s="73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</row>
    <row r="381" spans="1:65" ht="1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3"/>
      <c r="AC381" s="73"/>
      <c r="AD381" s="73"/>
      <c r="AE381" s="73"/>
      <c r="AF381" s="73"/>
      <c r="AG381" s="73"/>
      <c r="AH381" s="73"/>
      <c r="AI381" s="73"/>
      <c r="AJ381" s="73"/>
      <c r="AK381" s="73"/>
      <c r="AL381" s="73"/>
      <c r="AM381" s="73"/>
      <c r="AN381" s="73"/>
      <c r="AO381" s="73"/>
      <c r="AP381" s="73"/>
      <c r="AQ381" s="73"/>
      <c r="AR381" s="73"/>
      <c r="AS381" s="73"/>
      <c r="AT381" s="73"/>
      <c r="AU381" s="73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</row>
    <row r="382" spans="1:65" ht="1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3"/>
      <c r="AC382" s="73"/>
      <c r="AD382" s="73"/>
      <c r="AE382" s="73"/>
      <c r="AF382" s="73"/>
      <c r="AG382" s="73"/>
      <c r="AH382" s="73"/>
      <c r="AI382" s="73"/>
      <c r="AJ382" s="73"/>
      <c r="AK382" s="73"/>
      <c r="AL382" s="73"/>
      <c r="AM382" s="73"/>
      <c r="AN382" s="73"/>
      <c r="AO382" s="73"/>
      <c r="AP382" s="73"/>
      <c r="AQ382" s="73"/>
      <c r="AR382" s="73"/>
      <c r="AS382" s="73"/>
      <c r="AT382" s="73"/>
      <c r="AU382" s="73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</row>
    <row r="383" spans="1:65" ht="1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  <c r="AL383" s="73"/>
      <c r="AM383" s="73"/>
      <c r="AN383" s="73"/>
      <c r="AO383" s="73"/>
      <c r="AP383" s="73"/>
      <c r="AQ383" s="73"/>
      <c r="AR383" s="73"/>
      <c r="AS383" s="73"/>
      <c r="AT383" s="73"/>
      <c r="AU383" s="73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</row>
    <row r="384" spans="1:65" ht="1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  <c r="AL384" s="73"/>
      <c r="AM384" s="73"/>
      <c r="AN384" s="73"/>
      <c r="AO384" s="73"/>
      <c r="AP384" s="73"/>
      <c r="AQ384" s="73"/>
      <c r="AR384" s="73"/>
      <c r="AS384" s="73"/>
      <c r="AT384" s="73"/>
      <c r="AU384" s="73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</row>
    <row r="385" spans="1:65" ht="1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  <c r="AL385" s="73"/>
      <c r="AM385" s="73"/>
      <c r="AN385" s="73"/>
      <c r="AO385" s="73"/>
      <c r="AP385" s="73"/>
      <c r="AQ385" s="73"/>
      <c r="AR385" s="73"/>
      <c r="AS385" s="73"/>
      <c r="AT385" s="73"/>
      <c r="AU385" s="73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</row>
    <row r="386" spans="1:65" ht="1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  <c r="AL386" s="73"/>
      <c r="AM386" s="73"/>
      <c r="AN386" s="73"/>
      <c r="AO386" s="73"/>
      <c r="AP386" s="73"/>
      <c r="AQ386" s="73"/>
      <c r="AR386" s="73"/>
      <c r="AS386" s="73"/>
      <c r="AT386" s="73"/>
      <c r="AU386" s="73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</row>
    <row r="387" spans="1:65" ht="1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3"/>
      <c r="AN387" s="73"/>
      <c r="AO387" s="73"/>
      <c r="AP387" s="73"/>
      <c r="AQ387" s="73"/>
      <c r="AR387" s="73"/>
      <c r="AS387" s="73"/>
      <c r="AT387" s="73"/>
      <c r="AU387" s="73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</row>
    <row r="388" spans="1:65" ht="1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3"/>
      <c r="AN388" s="73"/>
      <c r="AO388" s="73"/>
      <c r="AP388" s="73"/>
      <c r="AQ388" s="73"/>
      <c r="AR388" s="73"/>
      <c r="AS388" s="73"/>
      <c r="AT388" s="73"/>
      <c r="AU388" s="73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</row>
    <row r="389" spans="1:65" ht="1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3"/>
      <c r="AN389" s="73"/>
      <c r="AO389" s="73"/>
      <c r="AP389" s="73"/>
      <c r="AQ389" s="73"/>
      <c r="AR389" s="73"/>
      <c r="AS389" s="73"/>
      <c r="AT389" s="73"/>
      <c r="AU389" s="73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</row>
    <row r="390" spans="1:65" ht="1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3"/>
      <c r="AN390" s="73"/>
      <c r="AO390" s="73"/>
      <c r="AP390" s="73"/>
      <c r="AQ390" s="73"/>
      <c r="AR390" s="73"/>
      <c r="AS390" s="73"/>
      <c r="AT390" s="73"/>
      <c r="AU390" s="73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</row>
    <row r="391" spans="1:65" ht="1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3"/>
      <c r="AN391" s="73"/>
      <c r="AO391" s="73"/>
      <c r="AP391" s="73"/>
      <c r="AQ391" s="73"/>
      <c r="AR391" s="73"/>
      <c r="AS391" s="73"/>
      <c r="AT391" s="73"/>
      <c r="AU391" s="73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</row>
    <row r="392" spans="1:65" ht="1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3"/>
      <c r="AN392" s="73"/>
      <c r="AO392" s="73"/>
      <c r="AP392" s="73"/>
      <c r="AQ392" s="73"/>
      <c r="AR392" s="73"/>
      <c r="AS392" s="73"/>
      <c r="AT392" s="73"/>
      <c r="AU392" s="73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</row>
    <row r="393" spans="1:65" ht="1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3"/>
      <c r="AN393" s="73"/>
      <c r="AO393" s="73"/>
      <c r="AP393" s="73"/>
      <c r="AQ393" s="73"/>
      <c r="AR393" s="73"/>
      <c r="AS393" s="73"/>
      <c r="AT393" s="73"/>
      <c r="AU393" s="73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</row>
    <row r="394" spans="1:65" ht="1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3"/>
      <c r="AN394" s="73"/>
      <c r="AO394" s="73"/>
      <c r="AP394" s="73"/>
      <c r="AQ394" s="73"/>
      <c r="AR394" s="73"/>
      <c r="AS394" s="73"/>
      <c r="AT394" s="73"/>
      <c r="AU394" s="73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</row>
    <row r="395" spans="1:65" ht="15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3"/>
      <c r="AN395" s="73"/>
      <c r="AO395" s="73"/>
      <c r="AP395" s="73"/>
      <c r="AQ395" s="73"/>
      <c r="AR395" s="73"/>
      <c r="AS395" s="73"/>
      <c r="AT395" s="73"/>
      <c r="AU395" s="73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</row>
    <row r="396" spans="1:65" ht="15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3"/>
      <c r="AN396" s="73"/>
      <c r="AO396" s="73"/>
      <c r="AP396" s="73"/>
      <c r="AQ396" s="73"/>
      <c r="AR396" s="73"/>
      <c r="AS396" s="73"/>
      <c r="AT396" s="73"/>
      <c r="AU396" s="73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</row>
    <row r="397" spans="1:65" ht="15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3"/>
      <c r="AN397" s="73"/>
      <c r="AO397" s="73"/>
      <c r="AP397" s="73"/>
      <c r="AQ397" s="73"/>
      <c r="AR397" s="73"/>
      <c r="AS397" s="73"/>
      <c r="AT397" s="73"/>
      <c r="AU397" s="73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</row>
    <row r="398" spans="1:65" ht="15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  <c r="AL398" s="73"/>
      <c r="AM398" s="73"/>
      <c r="AN398" s="73"/>
      <c r="AO398" s="73"/>
      <c r="AP398" s="73"/>
      <c r="AQ398" s="73"/>
      <c r="AR398" s="73"/>
      <c r="AS398" s="73"/>
      <c r="AT398" s="73"/>
      <c r="AU398" s="73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</row>
    <row r="399" spans="1:65" ht="1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  <c r="AL399" s="73"/>
      <c r="AM399" s="73"/>
      <c r="AN399" s="73"/>
      <c r="AO399" s="73"/>
      <c r="AP399" s="73"/>
      <c r="AQ399" s="73"/>
      <c r="AR399" s="73"/>
      <c r="AS399" s="73"/>
      <c r="AT399" s="73"/>
      <c r="AU399" s="73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</row>
    <row r="400" spans="1:65" ht="1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  <c r="AL400" s="73"/>
      <c r="AM400" s="73"/>
      <c r="AN400" s="73"/>
      <c r="AO400" s="73"/>
      <c r="AP400" s="73"/>
      <c r="AQ400" s="73"/>
      <c r="AR400" s="73"/>
      <c r="AS400" s="73"/>
      <c r="AT400" s="73"/>
      <c r="AU400" s="73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</row>
    <row r="401" spans="1:65" ht="1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73"/>
      <c r="AK401" s="73"/>
      <c r="AL401" s="73"/>
      <c r="AM401" s="73"/>
      <c r="AN401" s="73"/>
      <c r="AO401" s="73"/>
      <c r="AP401" s="73"/>
      <c r="AQ401" s="73"/>
      <c r="AR401" s="73"/>
      <c r="AS401" s="73"/>
      <c r="AT401" s="73"/>
      <c r="AU401" s="73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</row>
    <row r="402" spans="1:65" ht="1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73"/>
      <c r="AK402" s="73"/>
      <c r="AL402" s="73"/>
      <c r="AM402" s="73"/>
      <c r="AN402" s="73"/>
      <c r="AO402" s="73"/>
      <c r="AP402" s="73"/>
      <c r="AQ402" s="73"/>
      <c r="AR402" s="73"/>
      <c r="AS402" s="73"/>
      <c r="AT402" s="73"/>
      <c r="AU402" s="73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</row>
    <row r="403" spans="1:65" ht="1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  <c r="AL403" s="73"/>
      <c r="AM403" s="73"/>
      <c r="AN403" s="73"/>
      <c r="AO403" s="73"/>
      <c r="AP403" s="73"/>
      <c r="AQ403" s="73"/>
      <c r="AR403" s="73"/>
      <c r="AS403" s="73"/>
      <c r="AT403" s="73"/>
      <c r="AU403" s="73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</row>
    <row r="404" spans="1:65" ht="1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  <c r="AL404" s="73"/>
      <c r="AM404" s="73"/>
      <c r="AN404" s="73"/>
      <c r="AO404" s="73"/>
      <c r="AP404" s="73"/>
      <c r="AQ404" s="73"/>
      <c r="AR404" s="73"/>
      <c r="AS404" s="73"/>
      <c r="AT404" s="73"/>
      <c r="AU404" s="73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</row>
    <row r="405" spans="1:65" ht="1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  <c r="AL405" s="73"/>
      <c r="AM405" s="73"/>
      <c r="AN405" s="73"/>
      <c r="AO405" s="73"/>
      <c r="AP405" s="73"/>
      <c r="AQ405" s="73"/>
      <c r="AR405" s="73"/>
      <c r="AS405" s="73"/>
      <c r="AT405" s="73"/>
      <c r="AU405" s="73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</row>
    <row r="406" spans="1:65" ht="1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  <c r="AL406" s="73"/>
      <c r="AM406" s="73"/>
      <c r="AN406" s="73"/>
      <c r="AO406" s="73"/>
      <c r="AP406" s="73"/>
      <c r="AQ406" s="73"/>
      <c r="AR406" s="73"/>
      <c r="AS406" s="73"/>
      <c r="AT406" s="73"/>
      <c r="AU406" s="73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</row>
    <row r="407" spans="1:65" ht="1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  <c r="AL407" s="73"/>
      <c r="AM407" s="73"/>
      <c r="AN407" s="73"/>
      <c r="AO407" s="73"/>
      <c r="AP407" s="73"/>
      <c r="AQ407" s="73"/>
      <c r="AR407" s="73"/>
      <c r="AS407" s="73"/>
      <c r="AT407" s="73"/>
      <c r="AU407" s="73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</row>
    <row r="408" spans="1:65" ht="1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73"/>
      <c r="AK408" s="73"/>
      <c r="AL408" s="73"/>
      <c r="AM408" s="73"/>
      <c r="AN408" s="73"/>
      <c r="AO408" s="73"/>
      <c r="AP408" s="73"/>
      <c r="AQ408" s="73"/>
      <c r="AR408" s="73"/>
      <c r="AS408" s="73"/>
      <c r="AT408" s="73"/>
      <c r="AU408" s="73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</row>
    <row r="409" spans="1:65" ht="1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  <c r="AL409" s="73"/>
      <c r="AM409" s="73"/>
      <c r="AN409" s="73"/>
      <c r="AO409" s="73"/>
      <c r="AP409" s="73"/>
      <c r="AQ409" s="73"/>
      <c r="AR409" s="73"/>
      <c r="AS409" s="73"/>
      <c r="AT409" s="73"/>
      <c r="AU409" s="73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</row>
    <row r="410" spans="1:65" ht="1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  <c r="AL410" s="73"/>
      <c r="AM410" s="73"/>
      <c r="AN410" s="73"/>
      <c r="AO410" s="73"/>
      <c r="AP410" s="73"/>
      <c r="AQ410" s="73"/>
      <c r="AR410" s="73"/>
      <c r="AS410" s="73"/>
      <c r="AT410" s="73"/>
      <c r="AU410" s="73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</row>
    <row r="411" spans="1:65" ht="1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  <c r="AL411" s="73"/>
      <c r="AM411" s="73"/>
      <c r="AN411" s="73"/>
      <c r="AO411" s="73"/>
      <c r="AP411" s="73"/>
      <c r="AQ411" s="73"/>
      <c r="AR411" s="73"/>
      <c r="AS411" s="73"/>
      <c r="AT411" s="73"/>
      <c r="AU411" s="73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</row>
    <row r="412" spans="1:65" ht="1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  <c r="AL412" s="73"/>
      <c r="AM412" s="73"/>
      <c r="AN412" s="73"/>
      <c r="AO412" s="73"/>
      <c r="AP412" s="73"/>
      <c r="AQ412" s="73"/>
      <c r="AR412" s="73"/>
      <c r="AS412" s="73"/>
      <c r="AT412" s="73"/>
      <c r="AU412" s="73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</row>
    <row r="413" spans="1:65" ht="1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  <c r="AL413" s="73"/>
      <c r="AM413" s="73"/>
      <c r="AN413" s="73"/>
      <c r="AO413" s="73"/>
      <c r="AP413" s="73"/>
      <c r="AQ413" s="73"/>
      <c r="AR413" s="73"/>
      <c r="AS413" s="73"/>
      <c r="AT413" s="73"/>
      <c r="AU413" s="73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</row>
    <row r="414" spans="1:65" ht="1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  <c r="AL414" s="73"/>
      <c r="AM414" s="73"/>
      <c r="AN414" s="73"/>
      <c r="AO414" s="73"/>
      <c r="AP414" s="73"/>
      <c r="AQ414" s="73"/>
      <c r="AR414" s="73"/>
      <c r="AS414" s="73"/>
      <c r="AT414" s="73"/>
      <c r="AU414" s="73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</row>
    <row r="415" spans="1:65" ht="1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3"/>
      <c r="AC415" s="73"/>
      <c r="AD415" s="73"/>
      <c r="AE415" s="73"/>
      <c r="AF415" s="73"/>
      <c r="AG415" s="73"/>
      <c r="AH415" s="73"/>
      <c r="AI415" s="73"/>
      <c r="AJ415" s="73"/>
      <c r="AK415" s="73"/>
      <c r="AL415" s="73"/>
      <c r="AM415" s="73"/>
      <c r="AN415" s="73"/>
      <c r="AO415" s="73"/>
      <c r="AP415" s="73"/>
      <c r="AQ415" s="73"/>
      <c r="AR415" s="73"/>
      <c r="AS415" s="73"/>
      <c r="AT415" s="73"/>
      <c r="AU415" s="73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</row>
    <row r="416" spans="1:65" ht="1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/>
      <c r="AG416" s="73"/>
      <c r="AH416" s="73"/>
      <c r="AI416" s="73"/>
      <c r="AJ416" s="73"/>
      <c r="AK416" s="73"/>
      <c r="AL416" s="73"/>
      <c r="AM416" s="73"/>
      <c r="AN416" s="73"/>
      <c r="AO416" s="73"/>
      <c r="AP416" s="73"/>
      <c r="AQ416" s="73"/>
      <c r="AR416" s="73"/>
      <c r="AS416" s="73"/>
      <c r="AT416" s="73"/>
      <c r="AU416" s="73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</row>
    <row r="417" spans="1:65" ht="1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73"/>
      <c r="AK417" s="73"/>
      <c r="AL417" s="73"/>
      <c r="AM417" s="73"/>
      <c r="AN417" s="73"/>
      <c r="AO417" s="73"/>
      <c r="AP417" s="73"/>
      <c r="AQ417" s="73"/>
      <c r="AR417" s="73"/>
      <c r="AS417" s="73"/>
      <c r="AT417" s="73"/>
      <c r="AU417" s="73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</row>
    <row r="418" spans="1:65" ht="1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73"/>
      <c r="AK418" s="73"/>
      <c r="AL418" s="73"/>
      <c r="AM418" s="73"/>
      <c r="AN418" s="73"/>
      <c r="AO418" s="73"/>
      <c r="AP418" s="73"/>
      <c r="AQ418" s="73"/>
      <c r="AR418" s="73"/>
      <c r="AS418" s="73"/>
      <c r="AT418" s="73"/>
      <c r="AU418" s="73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</row>
    <row r="419" spans="1:65" ht="1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3"/>
      <c r="AC419" s="73"/>
      <c r="AD419" s="73"/>
      <c r="AE419" s="73"/>
      <c r="AF419" s="73"/>
      <c r="AG419" s="73"/>
      <c r="AH419" s="73"/>
      <c r="AI419" s="73"/>
      <c r="AJ419" s="73"/>
      <c r="AK419" s="73"/>
      <c r="AL419" s="73"/>
      <c r="AM419" s="73"/>
      <c r="AN419" s="73"/>
      <c r="AO419" s="73"/>
      <c r="AP419" s="73"/>
      <c r="AQ419" s="73"/>
      <c r="AR419" s="73"/>
      <c r="AS419" s="73"/>
      <c r="AT419" s="73"/>
      <c r="AU419" s="73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</row>
    <row r="420" spans="1:65" ht="1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  <c r="AL420" s="73"/>
      <c r="AM420" s="73"/>
      <c r="AN420" s="73"/>
      <c r="AO420" s="73"/>
      <c r="AP420" s="73"/>
      <c r="AQ420" s="73"/>
      <c r="AR420" s="73"/>
      <c r="AS420" s="73"/>
      <c r="AT420" s="73"/>
      <c r="AU420" s="73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</row>
    <row r="421" spans="1:65" ht="1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3"/>
      <c r="AC421" s="73"/>
      <c r="AD421" s="73"/>
      <c r="AE421" s="73"/>
      <c r="AF421" s="73"/>
      <c r="AG421" s="73"/>
      <c r="AH421" s="73"/>
      <c r="AI421" s="73"/>
      <c r="AJ421" s="73"/>
      <c r="AK421" s="73"/>
      <c r="AL421" s="73"/>
      <c r="AM421" s="73"/>
      <c r="AN421" s="73"/>
      <c r="AO421" s="73"/>
      <c r="AP421" s="73"/>
      <c r="AQ421" s="73"/>
      <c r="AR421" s="73"/>
      <c r="AS421" s="73"/>
      <c r="AT421" s="73"/>
      <c r="AU421" s="73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</row>
    <row r="422" spans="1:65" ht="1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  <c r="AL422" s="73"/>
      <c r="AM422" s="73"/>
      <c r="AN422" s="73"/>
      <c r="AO422" s="73"/>
      <c r="AP422" s="73"/>
      <c r="AQ422" s="73"/>
      <c r="AR422" s="73"/>
      <c r="AS422" s="73"/>
      <c r="AT422" s="73"/>
      <c r="AU422" s="73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</row>
    <row r="423" spans="1:65" ht="1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3"/>
      <c r="AN423" s="73"/>
      <c r="AO423" s="73"/>
      <c r="AP423" s="73"/>
      <c r="AQ423" s="73"/>
      <c r="AR423" s="73"/>
      <c r="AS423" s="73"/>
      <c r="AT423" s="73"/>
      <c r="AU423" s="73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</row>
    <row r="424" spans="1:65" ht="1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3"/>
      <c r="AN424" s="73"/>
      <c r="AO424" s="73"/>
      <c r="AP424" s="73"/>
      <c r="AQ424" s="73"/>
      <c r="AR424" s="73"/>
      <c r="AS424" s="73"/>
      <c r="AT424" s="73"/>
      <c r="AU424" s="73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</row>
    <row r="425" spans="1:65" ht="1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3"/>
      <c r="AN425" s="73"/>
      <c r="AO425" s="73"/>
      <c r="AP425" s="73"/>
      <c r="AQ425" s="73"/>
      <c r="AR425" s="73"/>
      <c r="AS425" s="73"/>
      <c r="AT425" s="73"/>
      <c r="AU425" s="73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</row>
    <row r="426" spans="1:65" ht="1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3"/>
      <c r="AC426" s="73"/>
      <c r="AD426" s="73"/>
      <c r="AE426" s="73"/>
      <c r="AF426" s="73"/>
      <c r="AG426" s="73"/>
      <c r="AH426" s="73"/>
      <c r="AI426" s="73"/>
      <c r="AJ426" s="73"/>
      <c r="AK426" s="73"/>
      <c r="AL426" s="73"/>
      <c r="AM426" s="73"/>
      <c r="AN426" s="73"/>
      <c r="AO426" s="73"/>
      <c r="AP426" s="73"/>
      <c r="AQ426" s="73"/>
      <c r="AR426" s="73"/>
      <c r="AS426" s="73"/>
      <c r="AT426" s="73"/>
      <c r="AU426" s="73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</row>
    <row r="427" spans="1:65" ht="1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  <c r="AL427" s="73"/>
      <c r="AM427" s="73"/>
      <c r="AN427" s="73"/>
      <c r="AO427" s="73"/>
      <c r="AP427" s="73"/>
      <c r="AQ427" s="73"/>
      <c r="AR427" s="73"/>
      <c r="AS427" s="73"/>
      <c r="AT427" s="73"/>
      <c r="AU427" s="73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</row>
    <row r="428" spans="1:65" ht="1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  <c r="AL428" s="73"/>
      <c r="AM428" s="73"/>
      <c r="AN428" s="73"/>
      <c r="AO428" s="73"/>
      <c r="AP428" s="73"/>
      <c r="AQ428" s="73"/>
      <c r="AR428" s="73"/>
      <c r="AS428" s="73"/>
      <c r="AT428" s="73"/>
      <c r="AU428" s="73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</row>
    <row r="429" spans="1:65" ht="1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  <c r="AL429" s="73"/>
      <c r="AM429" s="73"/>
      <c r="AN429" s="73"/>
      <c r="AO429" s="73"/>
      <c r="AP429" s="73"/>
      <c r="AQ429" s="73"/>
      <c r="AR429" s="73"/>
      <c r="AS429" s="73"/>
      <c r="AT429" s="73"/>
      <c r="AU429" s="73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</row>
    <row r="430" spans="1:65" ht="1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  <c r="AL430" s="73"/>
      <c r="AM430" s="73"/>
      <c r="AN430" s="73"/>
      <c r="AO430" s="73"/>
      <c r="AP430" s="73"/>
      <c r="AQ430" s="73"/>
      <c r="AR430" s="73"/>
      <c r="AS430" s="73"/>
      <c r="AT430" s="73"/>
      <c r="AU430" s="73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</row>
    <row r="431" spans="1:65" ht="1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  <c r="AL431" s="73"/>
      <c r="AM431" s="73"/>
      <c r="AN431" s="73"/>
      <c r="AO431" s="73"/>
      <c r="AP431" s="73"/>
      <c r="AQ431" s="73"/>
      <c r="AR431" s="73"/>
      <c r="AS431" s="73"/>
      <c r="AT431" s="73"/>
      <c r="AU431" s="73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</row>
    <row r="432" spans="1:65" ht="1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  <c r="AL432" s="73"/>
      <c r="AM432" s="73"/>
      <c r="AN432" s="73"/>
      <c r="AO432" s="73"/>
      <c r="AP432" s="73"/>
      <c r="AQ432" s="73"/>
      <c r="AR432" s="73"/>
      <c r="AS432" s="73"/>
      <c r="AT432" s="73"/>
      <c r="AU432" s="73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</row>
    <row r="433" spans="1:65" ht="1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  <c r="AL433" s="73"/>
      <c r="AM433" s="73"/>
      <c r="AN433" s="73"/>
      <c r="AO433" s="73"/>
      <c r="AP433" s="73"/>
      <c r="AQ433" s="73"/>
      <c r="AR433" s="73"/>
      <c r="AS433" s="73"/>
      <c r="AT433" s="73"/>
      <c r="AU433" s="73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</row>
    <row r="434" spans="1:65" ht="15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  <c r="AL434" s="73"/>
      <c r="AM434" s="73"/>
      <c r="AN434" s="73"/>
      <c r="AO434" s="73"/>
      <c r="AP434" s="73"/>
      <c r="AQ434" s="73"/>
      <c r="AR434" s="73"/>
      <c r="AS434" s="73"/>
      <c r="AT434" s="73"/>
      <c r="AU434" s="73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</row>
    <row r="435" spans="1:65" ht="15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  <c r="AL435" s="73"/>
      <c r="AM435" s="73"/>
      <c r="AN435" s="73"/>
      <c r="AO435" s="73"/>
      <c r="AP435" s="73"/>
      <c r="AQ435" s="73"/>
      <c r="AR435" s="73"/>
      <c r="AS435" s="73"/>
      <c r="AT435" s="73"/>
      <c r="AU435" s="73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</row>
    <row r="436" spans="1:65" ht="15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  <c r="AL436" s="73"/>
      <c r="AM436" s="73"/>
      <c r="AN436" s="73"/>
      <c r="AO436" s="73"/>
      <c r="AP436" s="73"/>
      <c r="AQ436" s="73"/>
      <c r="AR436" s="73"/>
      <c r="AS436" s="73"/>
      <c r="AT436" s="73"/>
      <c r="AU436" s="73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</row>
    <row r="437" spans="1:65" ht="15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  <c r="AL437" s="73"/>
      <c r="AM437" s="73"/>
      <c r="AN437" s="73"/>
      <c r="AO437" s="73"/>
      <c r="AP437" s="73"/>
      <c r="AQ437" s="73"/>
      <c r="AR437" s="73"/>
      <c r="AS437" s="73"/>
      <c r="AT437" s="73"/>
      <c r="AU437" s="73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</row>
    <row r="438" spans="1:65" ht="1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  <c r="AL438" s="73"/>
      <c r="AM438" s="73"/>
      <c r="AN438" s="73"/>
      <c r="AO438" s="73"/>
      <c r="AP438" s="73"/>
      <c r="AQ438" s="73"/>
      <c r="AR438" s="73"/>
      <c r="AS438" s="73"/>
      <c r="AT438" s="73"/>
      <c r="AU438" s="73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</row>
    <row r="439" spans="1:65" ht="1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  <c r="AL439" s="73"/>
      <c r="AM439" s="73"/>
      <c r="AN439" s="73"/>
      <c r="AO439" s="73"/>
      <c r="AP439" s="73"/>
      <c r="AQ439" s="73"/>
      <c r="AR439" s="73"/>
      <c r="AS439" s="73"/>
      <c r="AT439" s="73"/>
      <c r="AU439" s="73"/>
      <c r="AV439" s="73"/>
      <c r="AW439" s="73"/>
      <c r="AX439" s="73"/>
      <c r="AY439" s="73"/>
      <c r="AZ439" s="73"/>
      <c r="BA439" s="73"/>
      <c r="BB439" s="73"/>
      <c r="BC439" s="73"/>
      <c r="BD439" s="73"/>
      <c r="BE439" s="73"/>
      <c r="BF439" s="73"/>
      <c r="BG439" s="73"/>
      <c r="BH439" s="73"/>
      <c r="BI439" s="73"/>
      <c r="BJ439" s="73"/>
      <c r="BK439" s="73"/>
      <c r="BL439" s="73"/>
      <c r="BM439" s="73"/>
    </row>
    <row r="440" spans="1:65" ht="1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  <c r="AL440" s="73"/>
      <c r="AM440" s="73"/>
      <c r="AN440" s="73"/>
      <c r="AO440" s="73"/>
      <c r="AP440" s="73"/>
      <c r="AQ440" s="73"/>
      <c r="AR440" s="73"/>
      <c r="AS440" s="73"/>
      <c r="AT440" s="73"/>
      <c r="AU440" s="73"/>
      <c r="AV440" s="73"/>
      <c r="AW440" s="73"/>
      <c r="AX440" s="73"/>
      <c r="AY440" s="73"/>
      <c r="AZ440" s="73"/>
      <c r="BA440" s="73"/>
      <c r="BB440" s="73"/>
      <c r="BC440" s="73"/>
      <c r="BD440" s="73"/>
      <c r="BE440" s="73"/>
      <c r="BF440" s="73"/>
      <c r="BG440" s="73"/>
      <c r="BH440" s="73"/>
      <c r="BI440" s="73"/>
      <c r="BJ440" s="73"/>
      <c r="BK440" s="73"/>
      <c r="BL440" s="73"/>
      <c r="BM440" s="73"/>
    </row>
    <row r="441" spans="1:65" ht="1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  <c r="AL441" s="73"/>
      <c r="AM441" s="73"/>
      <c r="AN441" s="73"/>
      <c r="AO441" s="73"/>
      <c r="AP441" s="73"/>
      <c r="AQ441" s="73"/>
      <c r="AR441" s="73"/>
      <c r="AS441" s="73"/>
      <c r="AT441" s="73"/>
      <c r="AU441" s="73"/>
      <c r="AV441" s="73"/>
      <c r="AW441" s="73"/>
      <c r="AX441" s="73"/>
      <c r="AY441" s="73"/>
      <c r="AZ441" s="73"/>
      <c r="BA441" s="73"/>
      <c r="BB441" s="73"/>
      <c r="BC441" s="73"/>
      <c r="BD441" s="73"/>
      <c r="BE441" s="73"/>
      <c r="BF441" s="73"/>
      <c r="BG441" s="73"/>
      <c r="BH441" s="73"/>
      <c r="BI441" s="73"/>
      <c r="BJ441" s="73"/>
      <c r="BK441" s="73"/>
      <c r="BL441" s="73"/>
      <c r="BM441" s="73"/>
    </row>
    <row r="442" spans="1:65" ht="1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3"/>
      <c r="AC442" s="73"/>
      <c r="AD442" s="73"/>
      <c r="AE442" s="73"/>
      <c r="AF442" s="73"/>
      <c r="AG442" s="73"/>
      <c r="AH442" s="73"/>
      <c r="AI442" s="73"/>
      <c r="AJ442" s="73"/>
      <c r="AK442" s="73"/>
      <c r="AL442" s="73"/>
      <c r="AM442" s="73"/>
      <c r="AN442" s="73"/>
      <c r="AO442" s="73"/>
      <c r="AP442" s="73"/>
      <c r="AQ442" s="73"/>
      <c r="AR442" s="73"/>
      <c r="AS442" s="73"/>
      <c r="AT442" s="73"/>
      <c r="AU442" s="73"/>
      <c r="AV442" s="73"/>
      <c r="AW442" s="73"/>
      <c r="AX442" s="73"/>
      <c r="AY442" s="73"/>
      <c r="AZ442" s="73"/>
      <c r="BA442" s="73"/>
      <c r="BB442" s="73"/>
      <c r="BC442" s="73"/>
      <c r="BD442" s="73"/>
      <c r="BE442" s="73"/>
      <c r="BF442" s="73"/>
      <c r="BG442" s="73"/>
      <c r="BH442" s="73"/>
      <c r="BI442" s="73"/>
      <c r="BJ442" s="73"/>
      <c r="BK442" s="73"/>
      <c r="BL442" s="73"/>
      <c r="BM442" s="73"/>
    </row>
  </sheetData>
  <mergeCells count="101">
    <mergeCell ref="AP4:AP5"/>
    <mergeCell ref="AQ4:BB4"/>
    <mergeCell ref="A40:C40"/>
    <mergeCell ref="D40:H40"/>
    <mergeCell ref="I40:M40"/>
    <mergeCell ref="O40:Q40"/>
    <mergeCell ref="R40:V40"/>
    <mergeCell ref="W40:AA40"/>
    <mergeCell ref="AB40:AD40"/>
    <mergeCell ref="AE40:AI40"/>
    <mergeCell ref="A4:A5"/>
    <mergeCell ref="B4:M4"/>
    <mergeCell ref="O4:O5"/>
    <mergeCell ref="P4:AA4"/>
    <mergeCell ref="AB4:AB5"/>
    <mergeCell ref="AC4:AN4"/>
    <mergeCell ref="AJ40:AN40"/>
    <mergeCell ref="AP40:AR40"/>
    <mergeCell ref="AS40:AW40"/>
    <mergeCell ref="AX40:BB40"/>
    <mergeCell ref="AB43:AC43"/>
    <mergeCell ref="A46:A47"/>
    <mergeCell ref="B46:M46"/>
    <mergeCell ref="O46:O47"/>
    <mergeCell ref="P46:AA46"/>
    <mergeCell ref="AB46:AB47"/>
    <mergeCell ref="AC46:AN46"/>
    <mergeCell ref="AP46:AP47"/>
    <mergeCell ref="AQ46:BB46"/>
    <mergeCell ref="A82:C82"/>
    <mergeCell ref="D82:H82"/>
    <mergeCell ref="I82:M82"/>
    <mergeCell ref="O82:Q82"/>
    <mergeCell ref="R82:V82"/>
    <mergeCell ref="W82:AA82"/>
    <mergeCell ref="AB82:AD82"/>
    <mergeCell ref="A89:A90"/>
    <mergeCell ref="B89:M89"/>
    <mergeCell ref="O89:O90"/>
    <mergeCell ref="P89:AA89"/>
    <mergeCell ref="AB89:AB90"/>
    <mergeCell ref="AC89:AN89"/>
    <mergeCell ref="AE82:AI82"/>
    <mergeCell ref="AJ82:AN82"/>
    <mergeCell ref="AS82:AW82"/>
    <mergeCell ref="AX82:BB82"/>
    <mergeCell ref="Y83:AA83"/>
    <mergeCell ref="AH83:AI83"/>
    <mergeCell ref="AP125:AR125"/>
    <mergeCell ref="AS125:AW125"/>
    <mergeCell ref="AX125:BB125"/>
    <mergeCell ref="AB129:AC129"/>
    <mergeCell ref="AP89:AP90"/>
    <mergeCell ref="AQ89:BB89"/>
    <mergeCell ref="AP82:AR82"/>
    <mergeCell ref="A125:C125"/>
    <mergeCell ref="D125:H125"/>
    <mergeCell ref="I125:M125"/>
    <mergeCell ref="O125:Q125"/>
    <mergeCell ref="R125:V125"/>
    <mergeCell ref="W125:AA125"/>
    <mergeCell ref="AB125:AD125"/>
    <mergeCell ref="AE125:AI125"/>
    <mergeCell ref="AJ125:AN125"/>
    <mergeCell ref="A132:A133"/>
    <mergeCell ref="B132:M132"/>
    <mergeCell ref="O132:O133"/>
    <mergeCell ref="P132:AA132"/>
    <mergeCell ref="AB132:AB133"/>
    <mergeCell ref="AJ132:AJ133"/>
    <mergeCell ref="AK132:AV132"/>
    <mergeCell ref="A168:C168"/>
    <mergeCell ref="D168:H168"/>
    <mergeCell ref="I168:M168"/>
    <mergeCell ref="O168:Q168"/>
    <mergeCell ref="R168:V168"/>
    <mergeCell ref="W168:AA168"/>
    <mergeCell ref="AB168:AD168"/>
    <mergeCell ref="AE168:AI168"/>
    <mergeCell ref="T212:V212"/>
    <mergeCell ref="AJ212:AL212"/>
    <mergeCell ref="AM212:AQ212"/>
    <mergeCell ref="AR212:AV212"/>
    <mergeCell ref="B175:M175"/>
    <mergeCell ref="O175:O176"/>
    <mergeCell ref="P175:AA175"/>
    <mergeCell ref="AJ168:AL168"/>
    <mergeCell ref="AM168:AQ168"/>
    <mergeCell ref="AR168:AV168"/>
    <mergeCell ref="G169:H169"/>
    <mergeCell ref="T169:V169"/>
    <mergeCell ref="T172:V172"/>
    <mergeCell ref="A211:C211"/>
    <mergeCell ref="D211:H211"/>
    <mergeCell ref="I211:M211"/>
    <mergeCell ref="O211:Q211"/>
    <mergeCell ref="R211:V211"/>
    <mergeCell ref="W211:AA211"/>
    <mergeCell ref="AJ176:AJ177"/>
    <mergeCell ref="AK176:AV176"/>
    <mergeCell ref="A175:A176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rowBreaks count="4" manualBreakCount="4">
    <brk id="42" man="1"/>
    <brk id="85" man="1"/>
    <brk id="128" man="1"/>
    <brk id="171" man="1"/>
  </rowBreaks>
  <colBreaks count="1" manualBreakCount="1">
    <brk id="2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8"/>
  <sheetViews>
    <sheetView view="pageBreakPreview" zoomScale="60" zoomScaleNormal="100" workbookViewId="0">
      <selection activeCell="E3" sqref="E3"/>
    </sheetView>
  </sheetViews>
  <sheetFormatPr defaultRowHeight="15"/>
  <cols>
    <col min="1" max="54" width="6.25" style="73" customWidth="1"/>
    <col min="55" max="57" width="7.125" style="73" customWidth="1"/>
    <col min="58" max="69" width="7.125" customWidth="1"/>
  </cols>
  <sheetData>
    <row r="1" spans="1:69" ht="16.7" customHeight="1">
      <c r="A1" s="421" t="s">
        <v>503</v>
      </c>
      <c r="B1" s="421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421" t="s">
        <v>504</v>
      </c>
      <c r="AC1" s="421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196"/>
      <c r="BD1" s="196"/>
      <c r="BE1" s="196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</row>
    <row r="2" spans="1:69" ht="16.7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196"/>
      <c r="BD2" s="196"/>
      <c r="BE2" s="196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</row>
    <row r="3" spans="1:69" ht="16.7" customHeight="1">
      <c r="A3" s="315" t="s">
        <v>505</v>
      </c>
      <c r="B3" s="315"/>
      <c r="C3" s="315"/>
      <c r="D3" s="315"/>
      <c r="E3" s="315"/>
      <c r="F3" s="315"/>
      <c r="G3" s="315"/>
      <c r="H3" s="315"/>
      <c r="I3" s="316" t="s">
        <v>506</v>
      </c>
      <c r="J3" s="315"/>
      <c r="K3" s="315"/>
      <c r="L3" s="315"/>
      <c r="M3" s="315"/>
      <c r="N3" s="315"/>
      <c r="O3" s="315" t="s">
        <v>507</v>
      </c>
      <c r="P3" s="315"/>
      <c r="Q3" s="315"/>
      <c r="R3" s="315"/>
      <c r="S3" s="315"/>
      <c r="T3" s="315"/>
      <c r="U3" s="315"/>
      <c r="V3" s="315"/>
      <c r="W3" s="315"/>
      <c r="X3" s="316" t="s">
        <v>508</v>
      </c>
      <c r="Y3" s="315"/>
      <c r="Z3" s="315"/>
      <c r="AA3" s="315"/>
      <c r="AB3" s="315" t="s">
        <v>509</v>
      </c>
      <c r="AC3" s="315"/>
      <c r="AD3" s="315"/>
      <c r="AE3" s="315"/>
      <c r="AF3" s="315"/>
      <c r="AG3" s="315"/>
      <c r="AH3" s="315"/>
      <c r="AI3" s="315"/>
      <c r="AJ3" s="316" t="s">
        <v>510</v>
      </c>
      <c r="AK3" s="315"/>
      <c r="AL3" s="315"/>
      <c r="AM3" s="315"/>
      <c r="AN3" s="315"/>
      <c r="AO3" s="315"/>
      <c r="AP3" s="315" t="s">
        <v>511</v>
      </c>
      <c r="AQ3" s="315"/>
      <c r="AR3" s="315"/>
      <c r="AS3" s="315"/>
      <c r="AT3" s="315"/>
      <c r="AU3" s="315"/>
      <c r="AV3" s="315"/>
      <c r="AW3" s="316" t="s">
        <v>512</v>
      </c>
      <c r="AX3" s="315"/>
      <c r="AY3" s="315"/>
      <c r="AZ3" s="315"/>
      <c r="BA3" s="315"/>
      <c r="BB3" s="315"/>
      <c r="BE3" s="196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</row>
    <row r="4" spans="1:69" ht="15.6" customHeight="1">
      <c r="A4" s="423" t="s">
        <v>415</v>
      </c>
      <c r="B4" s="424" t="s">
        <v>416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315"/>
      <c r="O4" s="423" t="s">
        <v>417</v>
      </c>
      <c r="P4" s="424" t="s">
        <v>416</v>
      </c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3" t="s">
        <v>415</v>
      </c>
      <c r="AC4" s="424" t="s">
        <v>416</v>
      </c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315"/>
      <c r="AP4" s="423" t="s">
        <v>417</v>
      </c>
      <c r="AQ4" s="424" t="s">
        <v>416</v>
      </c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E4" s="196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</row>
    <row r="5" spans="1:69" ht="15.6" customHeight="1">
      <c r="A5" s="423"/>
      <c r="B5" s="317">
        <v>1</v>
      </c>
      <c r="C5" s="317">
        <v>2</v>
      </c>
      <c r="D5" s="317">
        <v>3</v>
      </c>
      <c r="E5" s="317">
        <v>4</v>
      </c>
      <c r="F5" s="317">
        <v>5</v>
      </c>
      <c r="G5" s="317">
        <v>6</v>
      </c>
      <c r="H5" s="317">
        <v>7</v>
      </c>
      <c r="I5" s="317">
        <v>8</v>
      </c>
      <c r="J5" s="317">
        <v>9</v>
      </c>
      <c r="K5" s="317">
        <v>10</v>
      </c>
      <c r="L5" s="317">
        <v>11</v>
      </c>
      <c r="M5" s="317">
        <v>12</v>
      </c>
      <c r="N5" s="318"/>
      <c r="O5" s="423"/>
      <c r="P5" s="317">
        <v>1</v>
      </c>
      <c r="Q5" s="317">
        <v>2</v>
      </c>
      <c r="R5" s="317">
        <v>3</v>
      </c>
      <c r="S5" s="317">
        <v>4</v>
      </c>
      <c r="T5" s="317">
        <v>5</v>
      </c>
      <c r="U5" s="317">
        <v>6</v>
      </c>
      <c r="V5" s="317">
        <v>7</v>
      </c>
      <c r="W5" s="317">
        <v>8</v>
      </c>
      <c r="X5" s="317">
        <v>9</v>
      </c>
      <c r="Y5" s="317">
        <v>10</v>
      </c>
      <c r="Z5" s="317">
        <v>11</v>
      </c>
      <c r="AA5" s="317">
        <v>12</v>
      </c>
      <c r="AB5" s="423"/>
      <c r="AC5" s="317">
        <v>1</v>
      </c>
      <c r="AD5" s="317">
        <v>2</v>
      </c>
      <c r="AE5" s="317">
        <v>3</v>
      </c>
      <c r="AF5" s="317">
        <v>4</v>
      </c>
      <c r="AG5" s="317">
        <v>5</v>
      </c>
      <c r="AH5" s="317">
        <v>6</v>
      </c>
      <c r="AI5" s="317">
        <v>7</v>
      </c>
      <c r="AJ5" s="317">
        <v>8</v>
      </c>
      <c r="AK5" s="317">
        <v>9</v>
      </c>
      <c r="AL5" s="317">
        <v>10</v>
      </c>
      <c r="AM5" s="317">
        <v>11</v>
      </c>
      <c r="AN5" s="317">
        <v>12</v>
      </c>
      <c r="AO5" s="318"/>
      <c r="AP5" s="423"/>
      <c r="AQ5" s="317">
        <v>1</v>
      </c>
      <c r="AR5" s="317">
        <v>2</v>
      </c>
      <c r="AS5" s="317">
        <v>3</v>
      </c>
      <c r="AT5" s="317">
        <v>4</v>
      </c>
      <c r="AU5" s="317">
        <v>5</v>
      </c>
      <c r="AV5" s="317">
        <v>6</v>
      </c>
      <c r="AW5" s="317">
        <v>7</v>
      </c>
      <c r="AX5" s="317">
        <v>8</v>
      </c>
      <c r="AY5" s="317">
        <v>9</v>
      </c>
      <c r="AZ5" s="317">
        <v>10</v>
      </c>
      <c r="BA5" s="317">
        <v>11</v>
      </c>
      <c r="BB5" s="317">
        <v>12</v>
      </c>
      <c r="BE5" s="196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</row>
    <row r="6" spans="1:69" ht="15.6" customHeight="1">
      <c r="A6" s="319">
        <v>1</v>
      </c>
      <c r="B6" s="320">
        <v>1.4575</v>
      </c>
      <c r="C6" s="321">
        <v>1.44916666666667</v>
      </c>
      <c r="D6" s="321">
        <v>1.4479166666666701</v>
      </c>
      <c r="E6" s="321">
        <v>1.49416666666667</v>
      </c>
      <c r="F6" s="321">
        <v>1.39916666666667</v>
      </c>
      <c r="G6" s="321">
        <v>1.4662500000000001</v>
      </c>
      <c r="H6" s="321">
        <v>1.5387500000000001</v>
      </c>
      <c r="I6" s="321">
        <v>1.6104166666666699</v>
      </c>
      <c r="J6" s="321">
        <v>1.6083333333333301</v>
      </c>
      <c r="K6" s="321">
        <v>1.6658333333333299</v>
      </c>
      <c r="L6" s="321">
        <v>1.58958333333333</v>
      </c>
      <c r="M6" s="322">
        <v>0.88916666666666699</v>
      </c>
      <c r="N6" s="318"/>
      <c r="O6" s="319">
        <v>1</v>
      </c>
      <c r="P6" s="320">
        <v>0.91458333333333297</v>
      </c>
      <c r="Q6" s="321">
        <v>0.91500000000000004</v>
      </c>
      <c r="R6" s="321">
        <v>0.94333333333333302</v>
      </c>
      <c r="S6" s="321">
        <v>1.0687500000000001</v>
      </c>
      <c r="T6" s="321">
        <v>0.93</v>
      </c>
      <c r="U6" s="321">
        <v>0.99875000000000003</v>
      </c>
      <c r="V6" s="321">
        <v>1.0900000000000001</v>
      </c>
      <c r="W6" s="321">
        <v>1.19458333333333</v>
      </c>
      <c r="X6" s="321">
        <v>1.1975</v>
      </c>
      <c r="Y6" s="321">
        <v>1.36666666666667</v>
      </c>
      <c r="Z6" s="321">
        <v>1.3120833333333299</v>
      </c>
      <c r="AA6" s="322">
        <v>1.0449999999999999</v>
      </c>
      <c r="AB6" s="319">
        <v>1</v>
      </c>
      <c r="AC6" s="320">
        <v>1.2191666666666701</v>
      </c>
      <c r="AD6" s="321">
        <v>1.2608333333333299</v>
      </c>
      <c r="AE6" s="321">
        <v>1.30958333333333</v>
      </c>
      <c r="AF6" s="321">
        <v>1.6254166666666701</v>
      </c>
      <c r="AG6" s="321">
        <v>1.2091666666666701</v>
      </c>
      <c r="AH6" s="321">
        <v>1.34916666666667</v>
      </c>
      <c r="AI6" s="321">
        <v>2.0716666666666699</v>
      </c>
      <c r="AJ6" s="321">
        <v>3.0662500000000001</v>
      </c>
      <c r="AK6" s="321">
        <v>3.3729166666666699</v>
      </c>
      <c r="AL6" s="321">
        <v>3.5795833333333298</v>
      </c>
      <c r="AM6" s="321">
        <v>3.5024999999999999</v>
      </c>
      <c r="AN6" s="322">
        <v>1.26541666666667</v>
      </c>
      <c r="AO6" s="318"/>
      <c r="AP6" s="319">
        <v>1</v>
      </c>
      <c r="AQ6" s="320">
        <v>0.41</v>
      </c>
      <c r="AR6" s="321">
        <v>0.47</v>
      </c>
      <c r="AS6" s="321">
        <v>0.56000000000000005</v>
      </c>
      <c r="AT6" s="321">
        <v>0.68958333333333299</v>
      </c>
      <c r="AU6" s="321">
        <v>0.452083333333333</v>
      </c>
      <c r="AV6" s="321">
        <v>0.65416666666666701</v>
      </c>
      <c r="AW6" s="321">
        <v>0.83</v>
      </c>
      <c r="AX6" s="321">
        <v>1.03958333333333</v>
      </c>
      <c r="AY6" s="321">
        <v>0.95958333333333301</v>
      </c>
      <c r="AZ6" s="321">
        <v>1.05</v>
      </c>
      <c r="BA6" s="321">
        <v>0.8</v>
      </c>
      <c r="BB6" s="322">
        <v>0.56874999999999998</v>
      </c>
      <c r="BE6" s="196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</row>
    <row r="7" spans="1:69" ht="15.6" customHeight="1">
      <c r="A7" s="323">
        <v>2</v>
      </c>
      <c r="B7" s="324">
        <v>1.4483333333333299</v>
      </c>
      <c r="C7" s="325">
        <v>1.4666666666666699</v>
      </c>
      <c r="D7" s="325">
        <v>1.46041666666667</v>
      </c>
      <c r="E7" s="325">
        <v>1.50416666666667</v>
      </c>
      <c r="F7" s="325">
        <v>1.39625</v>
      </c>
      <c r="G7" s="325">
        <v>1.47166666666667</v>
      </c>
      <c r="H7" s="325">
        <v>1.5491666666666699</v>
      </c>
      <c r="I7" s="325">
        <v>1.61</v>
      </c>
      <c r="J7" s="325">
        <v>1.6033333333333299</v>
      </c>
      <c r="K7" s="325">
        <v>1.67583333333333</v>
      </c>
      <c r="L7" s="325">
        <v>1.5791666666666699</v>
      </c>
      <c r="M7" s="326">
        <v>0.925416666666667</v>
      </c>
      <c r="N7" s="318"/>
      <c r="O7" s="323">
        <v>2</v>
      </c>
      <c r="P7" s="324">
        <v>0.93458333333333299</v>
      </c>
      <c r="Q7" s="325">
        <v>0.95833333333333304</v>
      </c>
      <c r="R7" s="325">
        <v>1.0033333333333301</v>
      </c>
      <c r="S7" s="325">
        <v>1.0870833333333301</v>
      </c>
      <c r="T7" s="325">
        <v>0.92416666666666603</v>
      </c>
      <c r="U7" s="325">
        <v>1.01166666666667</v>
      </c>
      <c r="V7" s="325">
        <v>1.11625</v>
      </c>
      <c r="W7" s="325">
        <v>1.20458333333333</v>
      </c>
      <c r="X7" s="325">
        <v>1.19041666666667</v>
      </c>
      <c r="Y7" s="325">
        <v>1.38791666666667</v>
      </c>
      <c r="Z7" s="325">
        <v>1.2845833333333301</v>
      </c>
      <c r="AA7" s="326">
        <v>1.1595833333333301</v>
      </c>
      <c r="AB7" s="323">
        <v>2</v>
      </c>
      <c r="AC7" s="324">
        <v>1.1025</v>
      </c>
      <c r="AD7" s="325">
        <v>1.29125</v>
      </c>
      <c r="AE7" s="325">
        <v>1.3162499999999999</v>
      </c>
      <c r="AF7" s="325">
        <v>1.6354166666666701</v>
      </c>
      <c r="AG7" s="325">
        <v>1.2166666666666699</v>
      </c>
      <c r="AH7" s="325">
        <v>1.3612500000000001</v>
      </c>
      <c r="AI7" s="325">
        <v>2.09</v>
      </c>
      <c r="AJ7" s="325">
        <v>3.0795833333333298</v>
      </c>
      <c r="AK7" s="325">
        <v>3.3829166666666701</v>
      </c>
      <c r="AL7" s="325">
        <v>3.58</v>
      </c>
      <c r="AM7" s="325">
        <v>3.4770833333333302</v>
      </c>
      <c r="AN7" s="326">
        <v>1.2933333333333299</v>
      </c>
      <c r="AO7" s="327"/>
      <c r="AP7" s="323">
        <v>2</v>
      </c>
      <c r="AQ7" s="324">
        <v>0.34541666666666698</v>
      </c>
      <c r="AR7" s="325">
        <v>0.47125</v>
      </c>
      <c r="AS7" s="325">
        <v>0.55249999999999999</v>
      </c>
      <c r="AT7" s="325">
        <v>0.69083333333333297</v>
      </c>
      <c r="AU7" s="325">
        <v>0.46458333333333302</v>
      </c>
      <c r="AV7" s="325">
        <v>0.675416666666666</v>
      </c>
      <c r="AW7" s="325">
        <v>0.86166666666666603</v>
      </c>
      <c r="AX7" s="325">
        <v>0.99041666666666694</v>
      </c>
      <c r="AY7" s="325">
        <v>0.961666666666667</v>
      </c>
      <c r="AZ7" s="325">
        <v>1.05125</v>
      </c>
      <c r="BA7" s="325">
        <v>0.79791666666666705</v>
      </c>
      <c r="BB7" s="326">
        <v>0.569583333333333</v>
      </c>
      <c r="BE7" s="196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</row>
    <row r="8" spans="1:69" ht="15.6" customHeight="1">
      <c r="A8" s="323">
        <v>3</v>
      </c>
      <c r="B8" s="324">
        <v>1.4337500000000001</v>
      </c>
      <c r="C8" s="325">
        <v>1.4691666666666701</v>
      </c>
      <c r="D8" s="325">
        <v>1.44458333333333</v>
      </c>
      <c r="E8" s="325">
        <v>1.52541666666667</v>
      </c>
      <c r="F8" s="325">
        <v>1.3995833333333301</v>
      </c>
      <c r="G8" s="325">
        <v>1.47875</v>
      </c>
      <c r="H8" s="325">
        <v>1.55666666666667</v>
      </c>
      <c r="I8" s="325">
        <v>1.6225000000000001</v>
      </c>
      <c r="J8" s="325">
        <v>1.62</v>
      </c>
      <c r="K8" s="325">
        <v>1.67583333333333</v>
      </c>
      <c r="L8" s="325">
        <v>1.5674999999999999</v>
      </c>
      <c r="M8" s="326">
        <v>0.91250000000000098</v>
      </c>
      <c r="N8" s="318"/>
      <c r="O8" s="323">
        <v>3</v>
      </c>
      <c r="P8" s="324">
        <v>0.92874999999999897</v>
      </c>
      <c r="Q8" s="325">
        <v>0.97666666666666602</v>
      </c>
      <c r="R8" s="325">
        <v>0.96958333333333302</v>
      </c>
      <c r="S8" s="325">
        <v>1.13916666666667</v>
      </c>
      <c r="T8" s="325">
        <v>0.91874999999999996</v>
      </c>
      <c r="U8" s="325">
        <v>1.0225</v>
      </c>
      <c r="V8" s="325">
        <v>1.12791666666667</v>
      </c>
      <c r="W8" s="325">
        <v>1.2324999999999999</v>
      </c>
      <c r="X8" s="325">
        <v>1.24166666666667</v>
      </c>
      <c r="Y8" s="325">
        <v>1.3854166666666701</v>
      </c>
      <c r="Z8" s="325">
        <v>1.2604166666666701</v>
      </c>
      <c r="AA8" s="326">
        <v>1.10958333333333</v>
      </c>
      <c r="AB8" s="323">
        <v>3</v>
      </c>
      <c r="AC8" s="324">
        <v>1.0762499999999999</v>
      </c>
      <c r="AD8" s="325">
        <v>1.3</v>
      </c>
      <c r="AE8" s="325">
        <v>1.3145833333333301</v>
      </c>
      <c r="AF8" s="325">
        <v>1.6466666666666701</v>
      </c>
      <c r="AG8" s="325">
        <v>1.2275</v>
      </c>
      <c r="AH8" s="325">
        <v>1.3729166666666699</v>
      </c>
      <c r="AI8" s="325">
        <v>2.1170833333333299</v>
      </c>
      <c r="AJ8" s="325">
        <v>3.0941666666666698</v>
      </c>
      <c r="AK8" s="325">
        <v>3.3945833333333302</v>
      </c>
      <c r="AL8" s="325">
        <v>3.58</v>
      </c>
      <c r="AM8" s="325">
        <v>3.4491666666666698</v>
      </c>
      <c r="AN8" s="326">
        <v>1.28416666666667</v>
      </c>
      <c r="AO8" s="327"/>
      <c r="AP8" s="323">
        <v>3</v>
      </c>
      <c r="AQ8" s="324">
        <v>0.32333333333333297</v>
      </c>
      <c r="AR8" s="325">
        <v>0.48</v>
      </c>
      <c r="AS8" s="325">
        <v>0.555416666666667</v>
      </c>
      <c r="AT8" s="325">
        <v>0.68833333333333302</v>
      </c>
      <c r="AU8" s="325">
        <v>0.47708333333333303</v>
      </c>
      <c r="AV8" s="325">
        <v>0.69874999999999998</v>
      </c>
      <c r="AW8" s="325">
        <v>0.88958333333333295</v>
      </c>
      <c r="AX8" s="325">
        <v>0.97624999999999995</v>
      </c>
      <c r="AY8" s="325">
        <v>0.94416666666666604</v>
      </c>
      <c r="AZ8" s="325">
        <v>1.0591666666666699</v>
      </c>
      <c r="BA8" s="325">
        <v>0.78333333333333299</v>
      </c>
      <c r="BB8" s="326">
        <v>0.57750000000000001</v>
      </c>
      <c r="BE8" s="196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</row>
    <row r="9" spans="1:69" ht="15.6" customHeight="1">
      <c r="A9" s="323">
        <v>4</v>
      </c>
      <c r="B9" s="324">
        <v>1.42916666666667</v>
      </c>
      <c r="C9" s="325">
        <v>1.46333333333333</v>
      </c>
      <c r="D9" s="325">
        <v>1.4779166666666701</v>
      </c>
      <c r="E9" s="325">
        <v>1.51833333333333</v>
      </c>
      <c r="F9" s="325">
        <v>1.3954166666666701</v>
      </c>
      <c r="G9" s="325">
        <v>1.4833333333333301</v>
      </c>
      <c r="H9" s="325">
        <v>1.5704166666666699</v>
      </c>
      <c r="I9" s="325">
        <v>1.6345833333333299</v>
      </c>
      <c r="J9" s="325">
        <v>1.6354166666666701</v>
      </c>
      <c r="K9" s="325">
        <v>1.67208333333333</v>
      </c>
      <c r="L9" s="325">
        <v>1.52541666666667</v>
      </c>
      <c r="M9" s="326">
        <v>0.89291666666666702</v>
      </c>
      <c r="N9" s="318"/>
      <c r="O9" s="323">
        <v>4</v>
      </c>
      <c r="P9" s="324">
        <v>0.92416666666666603</v>
      </c>
      <c r="Q9" s="325">
        <v>0.97208333333333297</v>
      </c>
      <c r="R9" s="325">
        <v>1.0625</v>
      </c>
      <c r="S9" s="325">
        <v>1.135</v>
      </c>
      <c r="T9" s="325">
        <v>0.9</v>
      </c>
      <c r="U9" s="325">
        <v>1.0237499999999999</v>
      </c>
      <c r="V9" s="325">
        <v>1.14333333333333</v>
      </c>
      <c r="W9" s="325">
        <v>1.2433333333333301</v>
      </c>
      <c r="X9" s="325">
        <v>1.2849999999999999</v>
      </c>
      <c r="Y9" s="325">
        <v>1.3729166666666699</v>
      </c>
      <c r="Z9" s="325">
        <v>1.2054166666666699</v>
      </c>
      <c r="AA9" s="326">
        <v>1.06791666666667</v>
      </c>
      <c r="AB9" s="323">
        <v>4</v>
      </c>
      <c r="AC9" s="324">
        <v>1.1070833333333301</v>
      </c>
      <c r="AD9" s="325">
        <v>1.3</v>
      </c>
      <c r="AE9" s="325">
        <v>1.3220833333333299</v>
      </c>
      <c r="AF9" s="325">
        <v>1.65</v>
      </c>
      <c r="AG9" s="325">
        <v>1.2395833333333299</v>
      </c>
      <c r="AH9" s="325">
        <v>1.3795833333333301</v>
      </c>
      <c r="AI9" s="325">
        <v>2.1508333333333298</v>
      </c>
      <c r="AJ9" s="325">
        <v>3.1074999999999999</v>
      </c>
      <c r="AK9" s="325">
        <v>3.4066666666666601</v>
      </c>
      <c r="AL9" s="325">
        <v>3.5845833333333301</v>
      </c>
      <c r="AM9" s="325">
        <v>3.41333333333333</v>
      </c>
      <c r="AN9" s="326">
        <v>1.2775000000000001</v>
      </c>
      <c r="AO9" s="327"/>
      <c r="AP9" s="323">
        <v>4</v>
      </c>
      <c r="AQ9" s="324">
        <v>0.32</v>
      </c>
      <c r="AR9" s="325">
        <v>0.480833333333333</v>
      </c>
      <c r="AS9" s="325">
        <v>0.56041666666666701</v>
      </c>
      <c r="AT9" s="325">
        <v>0.68374999999999997</v>
      </c>
      <c r="AU9" s="325">
        <v>0.48833333333333301</v>
      </c>
      <c r="AV9" s="325">
        <v>0.72250000000000003</v>
      </c>
      <c r="AW9" s="325">
        <v>0.91458333333333297</v>
      </c>
      <c r="AX9" s="325">
        <v>1.00291666666667</v>
      </c>
      <c r="AY9" s="325">
        <v>0.92333333333333301</v>
      </c>
      <c r="AZ9" s="325">
        <v>1.0670833333333301</v>
      </c>
      <c r="BA9" s="325">
        <v>0.68083333333333296</v>
      </c>
      <c r="BB9" s="326">
        <v>0.55583333333333296</v>
      </c>
      <c r="BE9" s="196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</row>
    <row r="10" spans="1:69" ht="15.6" customHeight="1">
      <c r="A10" s="323">
        <v>5</v>
      </c>
      <c r="B10" s="324">
        <v>1.4437500000000001</v>
      </c>
      <c r="C10" s="325">
        <v>1.45291666666667</v>
      </c>
      <c r="D10" s="325">
        <v>1.4683333333333299</v>
      </c>
      <c r="E10" s="325">
        <v>1.50125</v>
      </c>
      <c r="F10" s="325">
        <v>1.4012500000000001</v>
      </c>
      <c r="G10" s="325">
        <v>1.49583333333333</v>
      </c>
      <c r="H10" s="325">
        <v>1.5725</v>
      </c>
      <c r="I10" s="325">
        <v>1.6375</v>
      </c>
      <c r="J10" s="325">
        <v>1.6370833333333299</v>
      </c>
      <c r="K10" s="325">
        <v>1.6583333333333301</v>
      </c>
      <c r="L10" s="325">
        <v>1.48708333333333</v>
      </c>
      <c r="M10" s="326">
        <v>0.87166666666666703</v>
      </c>
      <c r="N10" s="318"/>
      <c r="O10" s="323">
        <v>5</v>
      </c>
      <c r="P10" s="324">
        <v>0.96041666666666603</v>
      </c>
      <c r="Q10" s="325">
        <v>0.94125000000000003</v>
      </c>
      <c r="R10" s="325">
        <v>1.0387500000000001</v>
      </c>
      <c r="S10" s="325">
        <v>1.0862499999999999</v>
      </c>
      <c r="T10" s="325">
        <v>0.90125</v>
      </c>
      <c r="U10" s="325">
        <v>1.04416666666667</v>
      </c>
      <c r="V10" s="325">
        <v>1.14333333333333</v>
      </c>
      <c r="W10" s="325">
        <v>1.2420833333333301</v>
      </c>
      <c r="X10" s="325">
        <v>1.2916666666666701</v>
      </c>
      <c r="Y10" s="325">
        <v>1.3345833333333299</v>
      </c>
      <c r="Z10" s="325">
        <v>1.19625</v>
      </c>
      <c r="AA10" s="326">
        <v>1.0275000000000001</v>
      </c>
      <c r="AB10" s="323">
        <v>5</v>
      </c>
      <c r="AC10" s="324">
        <v>1.14083333333333</v>
      </c>
      <c r="AD10" s="325">
        <v>1.30416666666667</v>
      </c>
      <c r="AE10" s="325">
        <v>1.32</v>
      </c>
      <c r="AF10" s="325">
        <v>1.6541666666666699</v>
      </c>
      <c r="AG10" s="325">
        <v>1.25125</v>
      </c>
      <c r="AH10" s="325">
        <v>1.4454166666666699</v>
      </c>
      <c r="AI10" s="325">
        <v>2.19</v>
      </c>
      <c r="AJ10" s="325">
        <v>3.12333333333333</v>
      </c>
      <c r="AK10" s="325">
        <v>3.4179166666666698</v>
      </c>
      <c r="AL10" s="325">
        <v>3.5858333333333299</v>
      </c>
      <c r="AM10" s="325">
        <v>3.3154166666666698</v>
      </c>
      <c r="AN10" s="326">
        <v>1.2649999999999999</v>
      </c>
      <c r="AO10" s="327"/>
      <c r="AP10" s="323">
        <v>5</v>
      </c>
      <c r="AQ10" s="324">
        <v>0.32</v>
      </c>
      <c r="AR10" s="325">
        <v>0.485416666666667</v>
      </c>
      <c r="AS10" s="325">
        <v>0.57499999999999996</v>
      </c>
      <c r="AT10" s="325">
        <v>0.680416666666666</v>
      </c>
      <c r="AU10" s="325">
        <v>0.49375000000000002</v>
      </c>
      <c r="AV10" s="325">
        <v>0.74</v>
      </c>
      <c r="AW10" s="325">
        <v>0.92874999999999996</v>
      </c>
      <c r="AX10" s="325">
        <v>1.03291666666667</v>
      </c>
      <c r="AY10" s="325">
        <v>0.93416666666666703</v>
      </c>
      <c r="AZ10" s="325">
        <v>1.07083333333333</v>
      </c>
      <c r="BA10" s="325">
        <v>0.61624999999999996</v>
      </c>
      <c r="BB10" s="326">
        <v>0.54916666666666702</v>
      </c>
      <c r="BE10" s="196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</row>
    <row r="11" spans="1:69" ht="15.6" customHeight="1">
      <c r="A11" s="323">
        <v>6</v>
      </c>
      <c r="B11" s="324">
        <v>1.4483333333333299</v>
      </c>
      <c r="C11" s="325">
        <v>1.4666666666666699</v>
      </c>
      <c r="D11" s="325">
        <v>1.4554166666666699</v>
      </c>
      <c r="E11" s="325">
        <v>1.5049999999999999</v>
      </c>
      <c r="F11" s="325">
        <v>1.42333333333333</v>
      </c>
      <c r="G11" s="325">
        <v>1.5008333333333299</v>
      </c>
      <c r="H11" s="325">
        <v>1.5745833333333299</v>
      </c>
      <c r="I11" s="325">
        <v>1.6454166666666701</v>
      </c>
      <c r="J11" s="325">
        <v>1.6358333333333299</v>
      </c>
      <c r="K11" s="325">
        <v>1.6570833333333299</v>
      </c>
      <c r="L11" s="325">
        <v>1.4837499999999999</v>
      </c>
      <c r="M11" s="326">
        <v>0.85750000000000104</v>
      </c>
      <c r="N11" s="318"/>
      <c r="O11" s="323">
        <v>6</v>
      </c>
      <c r="P11" s="324">
        <v>0.96375</v>
      </c>
      <c r="Q11" s="325">
        <v>0.97708333333333297</v>
      </c>
      <c r="R11" s="325">
        <v>0.99166666666666703</v>
      </c>
      <c r="S11" s="325">
        <v>1.0891666666666699</v>
      </c>
      <c r="T11" s="325">
        <v>0.95458333333333301</v>
      </c>
      <c r="U11" s="325">
        <v>1.04958333333333</v>
      </c>
      <c r="V11" s="325">
        <v>1.14791666666667</v>
      </c>
      <c r="W11" s="325">
        <v>1.2491666666666701</v>
      </c>
      <c r="X11" s="325">
        <v>1.28291666666667</v>
      </c>
      <c r="Y11" s="325">
        <v>1.31375</v>
      </c>
      <c r="Z11" s="325">
        <v>1.20708333333333</v>
      </c>
      <c r="AA11" s="326">
        <v>0.97833333333333306</v>
      </c>
      <c r="AB11" s="323">
        <v>6</v>
      </c>
      <c r="AC11" s="324">
        <v>1.1595833333333301</v>
      </c>
      <c r="AD11" s="325">
        <v>1.31</v>
      </c>
      <c r="AE11" s="325">
        <v>1.31958333333333</v>
      </c>
      <c r="AF11" s="325">
        <v>1.66</v>
      </c>
      <c r="AG11" s="325">
        <v>1.2666666666666699</v>
      </c>
      <c r="AH11" s="325">
        <v>1.50291666666667</v>
      </c>
      <c r="AI11" s="325">
        <v>2.2395833333333299</v>
      </c>
      <c r="AJ11" s="325">
        <v>3.1370833333333299</v>
      </c>
      <c r="AK11" s="325">
        <v>3.4275000000000002</v>
      </c>
      <c r="AL11" s="325">
        <v>3.59</v>
      </c>
      <c r="AM11" s="325">
        <v>3.1904166666666698</v>
      </c>
      <c r="AN11" s="326">
        <v>1.23166666666667</v>
      </c>
      <c r="AO11" s="327"/>
      <c r="AP11" s="323">
        <v>6</v>
      </c>
      <c r="AQ11" s="324">
        <v>0.32374999999999998</v>
      </c>
      <c r="AR11" s="325">
        <v>0.49458333333333299</v>
      </c>
      <c r="AS11" s="325">
        <v>0.57833333333333303</v>
      </c>
      <c r="AT11" s="325">
        <v>0.67833333333333301</v>
      </c>
      <c r="AU11" s="325">
        <v>0.505</v>
      </c>
      <c r="AV11" s="325">
        <v>0.75375000000000003</v>
      </c>
      <c r="AW11" s="325">
        <v>0.93458333333333299</v>
      </c>
      <c r="AX11" s="325">
        <v>1.06083333333333</v>
      </c>
      <c r="AY11" s="325">
        <v>0.95708333333333295</v>
      </c>
      <c r="AZ11" s="325">
        <v>1.07666666666667</v>
      </c>
      <c r="BA11" s="325">
        <v>0.61</v>
      </c>
      <c r="BB11" s="326">
        <v>0.53166666666666595</v>
      </c>
      <c r="BE11" s="196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</row>
    <row r="12" spans="1:69" ht="15.6" customHeight="1">
      <c r="A12" s="323">
        <v>7</v>
      </c>
      <c r="B12" s="324">
        <v>1.4566666666666701</v>
      </c>
      <c r="C12" s="325">
        <v>1.48583333333333</v>
      </c>
      <c r="D12" s="325">
        <v>1.4762500000000001</v>
      </c>
      <c r="E12" s="325">
        <v>1.50166666666667</v>
      </c>
      <c r="F12" s="325">
        <v>1.42166666666667</v>
      </c>
      <c r="G12" s="325">
        <v>1.49875</v>
      </c>
      <c r="H12" s="325">
        <v>1.5816666666666701</v>
      </c>
      <c r="I12" s="325">
        <v>1.6454166666666701</v>
      </c>
      <c r="J12" s="325">
        <v>1.6412500000000001</v>
      </c>
      <c r="K12" s="325">
        <v>1.665</v>
      </c>
      <c r="L12" s="325">
        <v>1.4854166666666699</v>
      </c>
      <c r="M12" s="326">
        <v>0.87625000000000097</v>
      </c>
      <c r="N12" s="318"/>
      <c r="O12" s="323">
        <v>7</v>
      </c>
      <c r="P12" s="324">
        <v>0.98</v>
      </c>
      <c r="Q12" s="325">
        <v>1.0179166666666699</v>
      </c>
      <c r="R12" s="325">
        <v>1.0420833333333299</v>
      </c>
      <c r="S12" s="325">
        <v>1.09208333333333</v>
      </c>
      <c r="T12" s="325">
        <v>0.94416666666666604</v>
      </c>
      <c r="U12" s="325">
        <v>1.0416666666666701</v>
      </c>
      <c r="V12" s="325">
        <v>1.1554166666666701</v>
      </c>
      <c r="W12" s="325">
        <v>1.2395833333333299</v>
      </c>
      <c r="X12" s="325">
        <v>1.28708333333333</v>
      </c>
      <c r="Y12" s="325">
        <v>1.32791666666667</v>
      </c>
      <c r="Z12" s="325">
        <v>1.22458333333333</v>
      </c>
      <c r="AA12" s="326">
        <v>1.04833333333333</v>
      </c>
      <c r="AB12" s="323">
        <v>7</v>
      </c>
      <c r="AC12" s="324">
        <v>1.18208333333333</v>
      </c>
      <c r="AD12" s="325">
        <v>1.3133333333333299</v>
      </c>
      <c r="AE12" s="325">
        <v>1.3225</v>
      </c>
      <c r="AF12" s="325">
        <v>1.6629166666666699</v>
      </c>
      <c r="AG12" s="325">
        <v>1.2720833333333299</v>
      </c>
      <c r="AH12" s="325">
        <v>1.5491666666666699</v>
      </c>
      <c r="AI12" s="325">
        <v>2.3008333333333302</v>
      </c>
      <c r="AJ12" s="325">
        <v>3.1533333333333302</v>
      </c>
      <c r="AK12" s="325">
        <v>3.4366666666666701</v>
      </c>
      <c r="AL12" s="325">
        <v>3.59375</v>
      </c>
      <c r="AM12" s="325">
        <v>3.0908333333333302</v>
      </c>
      <c r="AN12" s="326">
        <v>1.23416666666667</v>
      </c>
      <c r="AO12" s="327"/>
      <c r="AP12" s="323">
        <v>7</v>
      </c>
      <c r="AQ12" s="324">
        <v>0.33500000000000002</v>
      </c>
      <c r="AR12" s="325">
        <v>0.5</v>
      </c>
      <c r="AS12" s="325">
        <v>0.574583333333333</v>
      </c>
      <c r="AT12" s="325">
        <v>0.67333333333333301</v>
      </c>
      <c r="AU12" s="325">
        <v>0.51666666666666605</v>
      </c>
      <c r="AV12" s="325">
        <v>0.76791666666666603</v>
      </c>
      <c r="AW12" s="325">
        <v>0.94791666666666596</v>
      </c>
      <c r="AX12" s="325">
        <v>1.08083333333333</v>
      </c>
      <c r="AY12" s="325">
        <v>0.97333333333333305</v>
      </c>
      <c r="AZ12" s="325">
        <v>1.08125</v>
      </c>
      <c r="BA12" s="325">
        <v>0.61</v>
      </c>
      <c r="BB12" s="326">
        <v>0.53874999999999995</v>
      </c>
      <c r="BE12" s="196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</row>
    <row r="13" spans="1:69" ht="15.6" customHeight="1">
      <c r="A13" s="323">
        <v>8</v>
      </c>
      <c r="B13" s="324">
        <v>1.4470833333333299</v>
      </c>
      <c r="C13" s="325">
        <v>1.48708333333333</v>
      </c>
      <c r="D13" s="325">
        <v>1.48833333333333</v>
      </c>
      <c r="E13" s="325">
        <v>1.4979166666666699</v>
      </c>
      <c r="F13" s="325">
        <v>1.4329166666666699</v>
      </c>
      <c r="G13" s="325">
        <v>1.4908333333333299</v>
      </c>
      <c r="H13" s="325">
        <v>1.585</v>
      </c>
      <c r="I13" s="325">
        <v>1.64333333333333</v>
      </c>
      <c r="J13" s="325">
        <v>1.6470833333333299</v>
      </c>
      <c r="K13" s="325">
        <v>1.66916666666667</v>
      </c>
      <c r="L13" s="325">
        <v>1.4824999999999999</v>
      </c>
      <c r="M13" s="326">
        <v>0.89125000000000099</v>
      </c>
      <c r="N13" s="318"/>
      <c r="O13" s="323">
        <v>8</v>
      </c>
      <c r="P13" s="324">
        <v>0.94374999999999998</v>
      </c>
      <c r="Q13" s="325">
        <v>1.0225</v>
      </c>
      <c r="R13" s="325">
        <v>1.0825</v>
      </c>
      <c r="S13" s="325">
        <v>1.0825</v>
      </c>
      <c r="T13" s="325">
        <v>0.95333333333333303</v>
      </c>
      <c r="U13" s="325">
        <v>1.02416666666667</v>
      </c>
      <c r="V13" s="325">
        <v>1.1495833333333301</v>
      </c>
      <c r="W13" s="325">
        <v>1.2320833333333301</v>
      </c>
      <c r="X13" s="325">
        <v>1.29125</v>
      </c>
      <c r="Y13" s="325">
        <v>1.34083333333333</v>
      </c>
      <c r="Z13" s="325">
        <v>1.2250000000000001</v>
      </c>
      <c r="AA13" s="326">
        <v>1.11958333333333</v>
      </c>
      <c r="AB13" s="323">
        <v>8</v>
      </c>
      <c r="AC13" s="324">
        <v>1.19583333333333</v>
      </c>
      <c r="AD13" s="325">
        <v>1.3120833333333299</v>
      </c>
      <c r="AE13" s="325">
        <v>1.32541666666667</v>
      </c>
      <c r="AF13" s="325">
        <v>1.6608333333333301</v>
      </c>
      <c r="AG13" s="325">
        <v>1.2808333333333299</v>
      </c>
      <c r="AH13" s="325">
        <v>1.4720833333333301</v>
      </c>
      <c r="AI13" s="325">
        <v>2.3529166666666699</v>
      </c>
      <c r="AJ13" s="325">
        <v>3.1670833333333301</v>
      </c>
      <c r="AK13" s="325">
        <v>3.4466666666666699</v>
      </c>
      <c r="AL13" s="325">
        <v>3.6</v>
      </c>
      <c r="AM13" s="325">
        <v>3.0225</v>
      </c>
      <c r="AN13" s="326">
        <v>1.2424999999999999</v>
      </c>
      <c r="AO13" s="327"/>
      <c r="AP13" s="323">
        <v>8</v>
      </c>
      <c r="AQ13" s="324">
        <v>0.33291666666666703</v>
      </c>
      <c r="AR13" s="325">
        <v>0.50583333333333302</v>
      </c>
      <c r="AS13" s="325">
        <v>0.57541666666666702</v>
      </c>
      <c r="AT13" s="325">
        <v>0.67166666666666697</v>
      </c>
      <c r="AU13" s="325">
        <v>0.52749999999999997</v>
      </c>
      <c r="AV13" s="325">
        <v>0.75</v>
      </c>
      <c r="AW13" s="325">
        <v>0.96291666666666598</v>
      </c>
      <c r="AX13" s="325">
        <v>1.09541666666667</v>
      </c>
      <c r="AY13" s="325">
        <v>0.99124999999999996</v>
      </c>
      <c r="AZ13" s="325">
        <v>1.0891666666666699</v>
      </c>
      <c r="BA13" s="325">
        <v>0.59708333333333297</v>
      </c>
      <c r="BB13" s="326">
        <v>0.54916666666666702</v>
      </c>
      <c r="BE13" s="196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</row>
    <row r="14" spans="1:69" ht="15.6" customHeight="1">
      <c r="A14" s="323">
        <v>9</v>
      </c>
      <c r="B14" s="324">
        <v>1.42916666666667</v>
      </c>
      <c r="C14" s="325">
        <v>1.48458333333333</v>
      </c>
      <c r="D14" s="325">
        <v>1.4795833333333299</v>
      </c>
      <c r="E14" s="325">
        <v>1.5137499999999999</v>
      </c>
      <c r="F14" s="325">
        <v>1.42</v>
      </c>
      <c r="G14" s="325">
        <v>1.4933333333333301</v>
      </c>
      <c r="H14" s="325">
        <v>1.5845833333333299</v>
      </c>
      <c r="I14" s="325">
        <v>1.6441666666666701</v>
      </c>
      <c r="J14" s="325">
        <v>1.64625</v>
      </c>
      <c r="K14" s="325">
        <v>1.6541666666666699</v>
      </c>
      <c r="L14" s="325">
        <v>1.48</v>
      </c>
      <c r="M14" s="326">
        <v>0.89625000000000099</v>
      </c>
      <c r="N14" s="318"/>
      <c r="O14" s="323">
        <v>9</v>
      </c>
      <c r="P14" s="324">
        <v>0.89083333333333303</v>
      </c>
      <c r="Q14" s="325">
        <v>1.02125</v>
      </c>
      <c r="R14" s="325">
        <v>1.0662499999999999</v>
      </c>
      <c r="S14" s="325">
        <v>1.12208333333333</v>
      </c>
      <c r="T14" s="325">
        <v>0.91916666666666602</v>
      </c>
      <c r="U14" s="325">
        <v>1.01708333333333</v>
      </c>
      <c r="V14" s="325">
        <v>1.1441666666666701</v>
      </c>
      <c r="W14" s="325">
        <v>1.2250000000000001</v>
      </c>
      <c r="X14" s="325">
        <v>1.2737499999999999</v>
      </c>
      <c r="Y14" s="325">
        <v>1.3120833333333299</v>
      </c>
      <c r="Z14" s="325">
        <v>1.2237499999999999</v>
      </c>
      <c r="AA14" s="326">
        <v>1.1499999999999999</v>
      </c>
      <c r="AB14" s="323">
        <v>9</v>
      </c>
      <c r="AC14" s="324">
        <v>1.2083333333333299</v>
      </c>
      <c r="AD14" s="325">
        <v>1.3116666666666701</v>
      </c>
      <c r="AE14" s="325">
        <v>1.32125</v>
      </c>
      <c r="AF14" s="325">
        <v>1.54416666666667</v>
      </c>
      <c r="AG14" s="325">
        <v>1.2875000000000001</v>
      </c>
      <c r="AH14" s="325">
        <v>1.5291666666666699</v>
      </c>
      <c r="AI14" s="325">
        <v>2.4066666666666698</v>
      </c>
      <c r="AJ14" s="325">
        <v>3.18333333333333</v>
      </c>
      <c r="AK14" s="325">
        <v>3.45583333333333</v>
      </c>
      <c r="AL14" s="325">
        <v>3.6</v>
      </c>
      <c r="AM14" s="325">
        <v>2.9683333333333302</v>
      </c>
      <c r="AN14" s="326">
        <v>1.2537499999999999</v>
      </c>
      <c r="AO14" s="327"/>
      <c r="AP14" s="323">
        <v>9</v>
      </c>
      <c r="AQ14" s="324">
        <v>0.34458333333333302</v>
      </c>
      <c r="AR14" s="325">
        <v>0.51</v>
      </c>
      <c r="AS14" s="325">
        <v>0.57625000000000004</v>
      </c>
      <c r="AT14" s="325">
        <v>0.67041666666666699</v>
      </c>
      <c r="AU14" s="325">
        <v>0.53791666666666604</v>
      </c>
      <c r="AV14" s="325">
        <v>0.78041666666666598</v>
      </c>
      <c r="AW14" s="325">
        <v>0.97708333333333297</v>
      </c>
      <c r="AX14" s="325">
        <v>1.10541666666667</v>
      </c>
      <c r="AY14" s="325">
        <v>1.0020833333333301</v>
      </c>
      <c r="AZ14" s="325">
        <v>1.0825</v>
      </c>
      <c r="BA14" s="325">
        <v>0.58833333333333304</v>
      </c>
      <c r="BB14" s="326">
        <v>0.55666666666666698</v>
      </c>
      <c r="BE14" s="196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</row>
    <row r="15" spans="1:69" ht="15.6" customHeight="1">
      <c r="A15" s="323">
        <v>10</v>
      </c>
      <c r="B15" s="324">
        <v>1.4183333333333299</v>
      </c>
      <c r="C15" s="325">
        <v>1.4737499999999999</v>
      </c>
      <c r="D15" s="325">
        <v>1.4791666666666701</v>
      </c>
      <c r="E15" s="325">
        <v>1.5120833333333299</v>
      </c>
      <c r="F15" s="325">
        <v>1.42166666666667</v>
      </c>
      <c r="G15" s="325">
        <v>1.4920833333333301</v>
      </c>
      <c r="H15" s="325">
        <v>1.5770833333333301</v>
      </c>
      <c r="I15" s="325">
        <v>1.65458333333333</v>
      </c>
      <c r="J15" s="325">
        <v>1.6395833333333301</v>
      </c>
      <c r="K15" s="325">
        <v>1.6629166666666699</v>
      </c>
      <c r="L15" s="325">
        <v>1.46333333333333</v>
      </c>
      <c r="M15" s="326">
        <v>0.90375000000000105</v>
      </c>
      <c r="N15" s="318"/>
      <c r="O15" s="323">
        <v>10</v>
      </c>
      <c r="P15" s="324">
        <v>0.86083333333333301</v>
      </c>
      <c r="Q15" s="325">
        <v>1.00125</v>
      </c>
      <c r="R15" s="325">
        <v>1.0670833333333301</v>
      </c>
      <c r="S15" s="325">
        <v>1.13083333333333</v>
      </c>
      <c r="T15" s="325">
        <v>0.90749999999999997</v>
      </c>
      <c r="U15" s="325">
        <v>1.0095833333333299</v>
      </c>
      <c r="V15" s="325">
        <v>1.11375</v>
      </c>
      <c r="W15" s="325">
        <v>1.24875</v>
      </c>
      <c r="X15" s="325">
        <v>1.26708333333333</v>
      </c>
      <c r="Y15" s="325">
        <v>1.3316666666666701</v>
      </c>
      <c r="Z15" s="325">
        <v>1.1895833333333301</v>
      </c>
      <c r="AA15" s="326">
        <v>1.1841666666666699</v>
      </c>
      <c r="AB15" s="323">
        <v>10</v>
      </c>
      <c r="AC15" s="324">
        <v>1.22166666666667</v>
      </c>
      <c r="AD15" s="325">
        <v>1.3104166666666699</v>
      </c>
      <c r="AE15" s="325">
        <v>1.3245833333333299</v>
      </c>
      <c r="AF15" s="325">
        <v>1.45291666666667</v>
      </c>
      <c r="AG15" s="325">
        <v>1.29291666666667</v>
      </c>
      <c r="AH15" s="325">
        <v>1.5933333333333299</v>
      </c>
      <c r="AI15" s="325">
        <v>2.4637500000000001</v>
      </c>
      <c r="AJ15" s="325">
        <v>3.19875</v>
      </c>
      <c r="AK15" s="325">
        <v>3.4637500000000001</v>
      </c>
      <c r="AL15" s="325">
        <v>3.6083333333333298</v>
      </c>
      <c r="AM15" s="325">
        <v>2.8833333333333302</v>
      </c>
      <c r="AN15" s="326">
        <v>1.25541666666667</v>
      </c>
      <c r="AO15" s="327"/>
      <c r="AP15" s="323">
        <v>10</v>
      </c>
      <c r="AQ15" s="324">
        <v>0.35291666666666599</v>
      </c>
      <c r="AR15" s="325">
        <v>0.51</v>
      </c>
      <c r="AS15" s="325">
        <v>0.58374999999999999</v>
      </c>
      <c r="AT15" s="325">
        <v>0.66791666666666705</v>
      </c>
      <c r="AU15" s="325">
        <v>0.53749999999999998</v>
      </c>
      <c r="AV15" s="325">
        <v>0.78583333333333305</v>
      </c>
      <c r="AW15" s="325">
        <v>0.99124999999999996</v>
      </c>
      <c r="AX15" s="325">
        <v>1.1154166666666701</v>
      </c>
      <c r="AY15" s="325">
        <v>1.01583333333333</v>
      </c>
      <c r="AZ15" s="325">
        <v>1.08</v>
      </c>
      <c r="BA15" s="325">
        <v>0.56999999999999995</v>
      </c>
      <c r="BB15" s="326">
        <v>0.56666666666666698</v>
      </c>
      <c r="BE15" s="196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</row>
    <row r="16" spans="1:69" ht="15.6" customHeight="1">
      <c r="A16" s="323">
        <v>11</v>
      </c>
      <c r="B16" s="324">
        <v>1.4350000000000001</v>
      </c>
      <c r="C16" s="325">
        <v>1.47875</v>
      </c>
      <c r="D16" s="325">
        <v>1.47041666666667</v>
      </c>
      <c r="E16" s="325">
        <v>1.5079166666666699</v>
      </c>
      <c r="F16" s="325">
        <v>1.42208333333333</v>
      </c>
      <c r="G16" s="325">
        <v>1.49291666666667</v>
      </c>
      <c r="H16" s="325">
        <v>1.58666666666667</v>
      </c>
      <c r="I16" s="325">
        <v>1.635</v>
      </c>
      <c r="J16" s="325">
        <v>1.64458333333333</v>
      </c>
      <c r="K16" s="325">
        <v>1.67916666666667</v>
      </c>
      <c r="L16" s="325">
        <v>1.4850000000000001</v>
      </c>
      <c r="M16" s="326">
        <v>0.89458333333333395</v>
      </c>
      <c r="N16" s="318"/>
      <c r="O16" s="323">
        <v>11</v>
      </c>
      <c r="P16" s="324">
        <v>0.90583333333333305</v>
      </c>
      <c r="Q16" s="325">
        <v>1.0249999999999999</v>
      </c>
      <c r="R16" s="325">
        <v>1.0445833333333301</v>
      </c>
      <c r="S16" s="325">
        <v>1.1116666666666699</v>
      </c>
      <c r="T16" s="325">
        <v>0.91999999999999904</v>
      </c>
      <c r="U16" s="325">
        <v>1.0245833333333301</v>
      </c>
      <c r="V16" s="325">
        <v>1.12791666666667</v>
      </c>
      <c r="W16" s="325">
        <v>1.2195833333333299</v>
      </c>
      <c r="X16" s="325">
        <v>1.27291666666667</v>
      </c>
      <c r="Y16" s="325">
        <v>1.37333333333333</v>
      </c>
      <c r="Z16" s="325">
        <v>1.2491666666666701</v>
      </c>
      <c r="AA16" s="326">
        <v>1.1225000000000001</v>
      </c>
      <c r="AB16" s="323">
        <v>11</v>
      </c>
      <c r="AC16" s="324">
        <v>1.23291666666667</v>
      </c>
      <c r="AD16" s="325">
        <v>1.31541666666667</v>
      </c>
      <c r="AE16" s="325">
        <v>1.32791666666667</v>
      </c>
      <c r="AF16" s="325">
        <v>1.4041666666666699</v>
      </c>
      <c r="AG16" s="325">
        <v>1.3</v>
      </c>
      <c r="AH16" s="325">
        <v>1.59</v>
      </c>
      <c r="AI16" s="325">
        <v>2.5204166666666699</v>
      </c>
      <c r="AJ16" s="325">
        <v>3.21458333333333</v>
      </c>
      <c r="AK16" s="325">
        <v>3.4716666666666698</v>
      </c>
      <c r="AL16" s="325">
        <v>3.61</v>
      </c>
      <c r="AM16" s="325">
        <v>2.7558333333333298</v>
      </c>
      <c r="AN16" s="326">
        <v>1.25416666666667</v>
      </c>
      <c r="AO16" s="327"/>
      <c r="AP16" s="323">
        <v>11</v>
      </c>
      <c r="AQ16" s="324">
        <v>0.36125000000000002</v>
      </c>
      <c r="AR16" s="325">
        <v>0.51</v>
      </c>
      <c r="AS16" s="325">
        <v>0.59416666666666595</v>
      </c>
      <c r="AT16" s="325">
        <v>0.66125</v>
      </c>
      <c r="AU16" s="325">
        <v>0.52583333333333304</v>
      </c>
      <c r="AV16" s="325">
        <v>0.69708333333333405</v>
      </c>
      <c r="AW16" s="325">
        <v>1.0037499999999999</v>
      </c>
      <c r="AX16" s="325">
        <v>1.0858333333333301</v>
      </c>
      <c r="AY16" s="325">
        <v>1.0249999999999999</v>
      </c>
      <c r="AZ16" s="325">
        <v>1.0770833333333301</v>
      </c>
      <c r="BA16" s="325">
        <v>0.57833333333333303</v>
      </c>
      <c r="BB16" s="326">
        <v>0.57250000000000001</v>
      </c>
      <c r="BE16" s="196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</row>
    <row r="17" spans="1:69" ht="15.6" customHeight="1">
      <c r="A17" s="323">
        <v>12</v>
      </c>
      <c r="B17" s="324">
        <v>1.44875</v>
      </c>
      <c r="C17" s="325">
        <v>1.4875</v>
      </c>
      <c r="D17" s="325">
        <v>1.4679166666666701</v>
      </c>
      <c r="E17" s="325">
        <v>1.5004166666666701</v>
      </c>
      <c r="F17" s="325">
        <v>1.4241666666666699</v>
      </c>
      <c r="G17" s="325">
        <v>1.50583333333333</v>
      </c>
      <c r="H17" s="325">
        <v>1.59541666666667</v>
      </c>
      <c r="I17" s="325">
        <v>1.61625</v>
      </c>
      <c r="J17" s="325">
        <v>1.645</v>
      </c>
      <c r="K17" s="325">
        <v>1.68916666666667</v>
      </c>
      <c r="L17" s="325">
        <v>1.4754166666666699</v>
      </c>
      <c r="M17" s="326">
        <v>0.88541666666666696</v>
      </c>
      <c r="N17" s="318"/>
      <c r="O17" s="323">
        <v>12</v>
      </c>
      <c r="P17" s="324">
        <v>0.95208333333333295</v>
      </c>
      <c r="Q17" s="325">
        <v>1.04666666666667</v>
      </c>
      <c r="R17" s="325">
        <v>1.0279166666666699</v>
      </c>
      <c r="S17" s="325">
        <v>1.095</v>
      </c>
      <c r="T17" s="325">
        <v>0.93416666666666603</v>
      </c>
      <c r="U17" s="325">
        <v>1.06791666666667</v>
      </c>
      <c r="V17" s="325">
        <v>1.14916666666667</v>
      </c>
      <c r="W17" s="325">
        <v>1.21291666666667</v>
      </c>
      <c r="X17" s="325">
        <v>1.2749999999999999</v>
      </c>
      <c r="Y17" s="325">
        <v>1.39458333333333</v>
      </c>
      <c r="Z17" s="325">
        <v>1.23041666666667</v>
      </c>
      <c r="AA17" s="326">
        <v>1.0870833333333301</v>
      </c>
      <c r="AB17" s="323">
        <v>12</v>
      </c>
      <c r="AC17" s="324">
        <v>1.24</v>
      </c>
      <c r="AD17" s="325">
        <v>1.3133333333333299</v>
      </c>
      <c r="AE17" s="325">
        <v>1.33</v>
      </c>
      <c r="AF17" s="325">
        <v>1.3745833333333299</v>
      </c>
      <c r="AG17" s="325">
        <v>1.30125</v>
      </c>
      <c r="AH17" s="325">
        <v>1.6383333333333301</v>
      </c>
      <c r="AI17" s="325">
        <v>2.58</v>
      </c>
      <c r="AJ17" s="325">
        <v>3.2254166666666699</v>
      </c>
      <c r="AK17" s="325">
        <v>3.4808333333333299</v>
      </c>
      <c r="AL17" s="325">
        <v>3.6150000000000002</v>
      </c>
      <c r="AM17" s="325">
        <v>2.4808333333333299</v>
      </c>
      <c r="AN17" s="326">
        <v>1.22583333333333</v>
      </c>
      <c r="AO17" s="327"/>
      <c r="AP17" s="323">
        <v>12</v>
      </c>
      <c r="AQ17" s="324">
        <v>0.37166666666666698</v>
      </c>
      <c r="AR17" s="325">
        <v>0.51</v>
      </c>
      <c r="AS17" s="325">
        <v>0.60416666666666596</v>
      </c>
      <c r="AT17" s="325">
        <v>0.64</v>
      </c>
      <c r="AU17" s="325">
        <v>0.53374999999999995</v>
      </c>
      <c r="AV17" s="325">
        <v>0.72458333333333302</v>
      </c>
      <c r="AW17" s="325">
        <v>1.0162500000000001</v>
      </c>
      <c r="AX17" s="325">
        <v>0.882083333333333</v>
      </c>
      <c r="AY17" s="325">
        <v>1.0333333333333301</v>
      </c>
      <c r="AZ17" s="325">
        <v>1.0733333333333299</v>
      </c>
      <c r="BA17" s="325">
        <v>0.58041666666666702</v>
      </c>
      <c r="BB17" s="326">
        <v>0.53791666666666604</v>
      </c>
      <c r="BE17" s="196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</row>
    <row r="18" spans="1:69" ht="15.6" customHeight="1">
      <c r="A18" s="323">
        <v>13</v>
      </c>
      <c r="B18" s="324">
        <v>1.45333333333333</v>
      </c>
      <c r="C18" s="325">
        <v>1.50125</v>
      </c>
      <c r="D18" s="325">
        <v>1.4691666666666701</v>
      </c>
      <c r="E18" s="325">
        <v>1.4754166666666699</v>
      </c>
      <c r="F18" s="325">
        <v>1.4208333333333301</v>
      </c>
      <c r="G18" s="325">
        <v>1.5045833333333301</v>
      </c>
      <c r="H18" s="325">
        <v>1.6025</v>
      </c>
      <c r="I18" s="325">
        <v>1.6041666666666701</v>
      </c>
      <c r="J18" s="325">
        <v>1.6529166666666699</v>
      </c>
      <c r="K18" s="325">
        <v>1.6729166666666699</v>
      </c>
      <c r="L18" s="325">
        <v>1.4554166666666699</v>
      </c>
      <c r="M18" s="326">
        <v>0.87208333333333399</v>
      </c>
      <c r="N18" s="318"/>
      <c r="O18" s="323">
        <v>13</v>
      </c>
      <c r="P18" s="324">
        <v>0.95625000000000004</v>
      </c>
      <c r="Q18" s="325">
        <v>1.07</v>
      </c>
      <c r="R18" s="325">
        <v>1.0262500000000001</v>
      </c>
      <c r="S18" s="325">
        <v>1.08791666666667</v>
      </c>
      <c r="T18" s="325">
        <v>0.92458333333333298</v>
      </c>
      <c r="U18" s="325">
        <v>1.06541666666667</v>
      </c>
      <c r="V18" s="325">
        <v>1.1570833333333299</v>
      </c>
      <c r="W18" s="325">
        <v>1.21583333333333</v>
      </c>
      <c r="X18" s="325">
        <v>1.2858333333333301</v>
      </c>
      <c r="Y18" s="325">
        <v>1.36083333333333</v>
      </c>
      <c r="Z18" s="325">
        <v>1.17166666666667</v>
      </c>
      <c r="AA18" s="326">
        <v>1.0720833333333299</v>
      </c>
      <c r="AB18" s="323">
        <v>13</v>
      </c>
      <c r="AC18" s="324">
        <v>1.2320833333333301</v>
      </c>
      <c r="AD18" s="325">
        <v>1.32</v>
      </c>
      <c r="AE18" s="325">
        <v>1.33</v>
      </c>
      <c r="AF18" s="325">
        <v>1.2537499999999999</v>
      </c>
      <c r="AG18" s="325">
        <v>1.3016666666666701</v>
      </c>
      <c r="AH18" s="325">
        <v>1.6625000000000001</v>
      </c>
      <c r="AI18" s="325">
        <v>2.6324999999999998</v>
      </c>
      <c r="AJ18" s="325">
        <v>3.23458333333333</v>
      </c>
      <c r="AK18" s="325">
        <v>3.49</v>
      </c>
      <c r="AL18" s="325">
        <v>3.6158333333333301</v>
      </c>
      <c r="AM18" s="325">
        <v>1.98833333333333</v>
      </c>
      <c r="AN18" s="326">
        <v>1.1712499999999999</v>
      </c>
      <c r="AO18" s="327"/>
      <c r="AP18" s="323">
        <v>13</v>
      </c>
      <c r="AQ18" s="324">
        <v>0.39208333333333301</v>
      </c>
      <c r="AR18" s="325">
        <v>0.52</v>
      </c>
      <c r="AS18" s="325">
        <v>0.60791666666666599</v>
      </c>
      <c r="AT18" s="325">
        <v>0.55166666666666597</v>
      </c>
      <c r="AU18" s="325">
        <v>0.52249999999999996</v>
      </c>
      <c r="AV18" s="325">
        <v>0.73375000000000001</v>
      </c>
      <c r="AW18" s="325">
        <v>1.0304166666666701</v>
      </c>
      <c r="AX18" s="325">
        <v>0.84125000000000005</v>
      </c>
      <c r="AY18" s="325">
        <v>1.04416666666667</v>
      </c>
      <c r="AZ18" s="325">
        <v>1.0720833333333299</v>
      </c>
      <c r="BA18" s="325">
        <v>0.57999999999999996</v>
      </c>
      <c r="BB18" s="326">
        <v>0.53</v>
      </c>
      <c r="BE18" s="196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</row>
    <row r="19" spans="1:69" ht="15.6" customHeight="1">
      <c r="A19" s="323">
        <v>14</v>
      </c>
      <c r="B19" s="324">
        <v>1.4579166666666701</v>
      </c>
      <c r="C19" s="325">
        <v>1.4975000000000001</v>
      </c>
      <c r="D19" s="325">
        <v>1.4779166666666701</v>
      </c>
      <c r="E19" s="325">
        <v>1.4691666666666701</v>
      </c>
      <c r="F19" s="325">
        <v>1.4241666666666699</v>
      </c>
      <c r="G19" s="325">
        <v>1.4954166666666699</v>
      </c>
      <c r="H19" s="325">
        <v>1.59666666666667</v>
      </c>
      <c r="I19" s="325">
        <v>1.59</v>
      </c>
      <c r="J19" s="325">
        <v>1.6537500000000001</v>
      </c>
      <c r="K19" s="325">
        <v>1.6725000000000001</v>
      </c>
      <c r="L19" s="325">
        <v>1.4641666666666699</v>
      </c>
      <c r="M19" s="326">
        <v>0.87875000000000103</v>
      </c>
      <c r="N19" s="318"/>
      <c r="O19" s="323">
        <v>14</v>
      </c>
      <c r="P19" s="324">
        <v>0.94708333333333306</v>
      </c>
      <c r="Q19" s="325">
        <v>1.06416666666667</v>
      </c>
      <c r="R19" s="325">
        <v>1.0520833333333299</v>
      </c>
      <c r="S19" s="325">
        <v>1.1412500000000001</v>
      </c>
      <c r="T19" s="325">
        <v>0.93291666666666695</v>
      </c>
      <c r="U19" s="325">
        <v>1.0375000000000001</v>
      </c>
      <c r="V19" s="325">
        <v>1.14083333333333</v>
      </c>
      <c r="W19" s="325">
        <v>1.1979166666666701</v>
      </c>
      <c r="X19" s="325">
        <v>1.28958333333333</v>
      </c>
      <c r="Y19" s="325">
        <v>1.3587499999999999</v>
      </c>
      <c r="Z19" s="325">
        <v>1.1912499999999999</v>
      </c>
      <c r="AA19" s="326">
        <v>1.1345833333333299</v>
      </c>
      <c r="AB19" s="323">
        <v>14</v>
      </c>
      <c r="AC19" s="324">
        <v>1.22041666666667</v>
      </c>
      <c r="AD19" s="325">
        <v>1.31541666666667</v>
      </c>
      <c r="AE19" s="325">
        <v>1.3358333333333301</v>
      </c>
      <c r="AF19" s="325">
        <v>1.0266666666666699</v>
      </c>
      <c r="AG19" s="325">
        <v>1.3049999999999999</v>
      </c>
      <c r="AH19" s="325">
        <v>1.6966666666666701</v>
      </c>
      <c r="AI19" s="325">
        <v>2.68</v>
      </c>
      <c r="AJ19" s="325">
        <v>3.24</v>
      </c>
      <c r="AK19" s="325">
        <v>3.5</v>
      </c>
      <c r="AL19" s="325">
        <v>3.61208333333333</v>
      </c>
      <c r="AM19" s="325">
        <v>1.7775000000000001</v>
      </c>
      <c r="AN19" s="326">
        <v>1.17</v>
      </c>
      <c r="AO19" s="327"/>
      <c r="AP19" s="323">
        <v>14</v>
      </c>
      <c r="AQ19" s="324">
        <v>0.40708333333333302</v>
      </c>
      <c r="AR19" s="325">
        <v>0.52375000000000005</v>
      </c>
      <c r="AS19" s="325">
        <v>0.61416666666666597</v>
      </c>
      <c r="AT19" s="325">
        <v>0.478333333333333</v>
      </c>
      <c r="AU19" s="325">
        <v>0.52791666666666603</v>
      </c>
      <c r="AV19" s="325">
        <v>0.76083333333333303</v>
      </c>
      <c r="AW19" s="325">
        <v>1.0425</v>
      </c>
      <c r="AX19" s="325">
        <v>0.82208333333333306</v>
      </c>
      <c r="AY19" s="325">
        <v>1.0545833333333301</v>
      </c>
      <c r="AZ19" s="325">
        <v>1.0645833333333301</v>
      </c>
      <c r="BA19" s="325">
        <v>0.58250000000000002</v>
      </c>
      <c r="BB19" s="326">
        <v>0.53749999999999998</v>
      </c>
      <c r="BE19" s="196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</row>
    <row r="20" spans="1:69" ht="15.6" customHeight="1">
      <c r="A20" s="323">
        <v>15</v>
      </c>
      <c r="B20" s="324">
        <v>1.44875</v>
      </c>
      <c r="C20" s="325">
        <v>1.48833333333333</v>
      </c>
      <c r="D20" s="325">
        <v>1.4854166666666699</v>
      </c>
      <c r="E20" s="325">
        <v>1.4554166666666699</v>
      </c>
      <c r="F20" s="325">
        <v>1.4370833333333299</v>
      </c>
      <c r="G20" s="325">
        <v>1.50833333333333</v>
      </c>
      <c r="H20" s="325">
        <v>1.59958333333333</v>
      </c>
      <c r="I20" s="325">
        <v>1.59375</v>
      </c>
      <c r="J20" s="325">
        <v>1.64791666666667</v>
      </c>
      <c r="K20" s="325">
        <v>1.65625</v>
      </c>
      <c r="L20" s="325">
        <v>1.4662500000000001</v>
      </c>
      <c r="M20" s="326">
        <v>0.88083333333333402</v>
      </c>
      <c r="N20" s="318"/>
      <c r="O20" s="323">
        <v>15</v>
      </c>
      <c r="P20" s="324">
        <v>0.92291666666666605</v>
      </c>
      <c r="Q20" s="325">
        <v>1.0379166666666699</v>
      </c>
      <c r="R20" s="325">
        <v>1.0725</v>
      </c>
      <c r="S20" s="325">
        <v>1.14791666666667</v>
      </c>
      <c r="T20" s="325">
        <v>0.96083333333333298</v>
      </c>
      <c r="U20" s="325">
        <v>1.0579166666666699</v>
      </c>
      <c r="V20" s="325">
        <v>1.1470833333333299</v>
      </c>
      <c r="W20" s="325">
        <v>1.22166666666667</v>
      </c>
      <c r="X20" s="325">
        <v>1.2733333333333301</v>
      </c>
      <c r="Y20" s="325">
        <v>1.30708333333333</v>
      </c>
      <c r="Z20" s="325">
        <v>1.1920833333333301</v>
      </c>
      <c r="AA20" s="326">
        <v>1.1129166666666701</v>
      </c>
      <c r="AB20" s="323">
        <v>15</v>
      </c>
      <c r="AC20" s="324">
        <v>1.2154166666666699</v>
      </c>
      <c r="AD20" s="325">
        <v>1.31</v>
      </c>
      <c r="AE20" s="325">
        <v>1.3487499999999999</v>
      </c>
      <c r="AF20" s="325">
        <v>0.99624999999999997</v>
      </c>
      <c r="AG20" s="325">
        <v>1.3158333333333301</v>
      </c>
      <c r="AH20" s="325">
        <v>1.73041666666667</v>
      </c>
      <c r="AI20" s="325">
        <v>2.7237499999999999</v>
      </c>
      <c r="AJ20" s="325">
        <v>3.2454166666666699</v>
      </c>
      <c r="AK20" s="325">
        <v>3.50875</v>
      </c>
      <c r="AL20" s="325">
        <v>3.61</v>
      </c>
      <c r="AM20" s="325">
        <v>1.7537499999999999</v>
      </c>
      <c r="AN20" s="326">
        <v>1.1895833333333301</v>
      </c>
      <c r="AO20" s="327"/>
      <c r="AP20" s="323">
        <v>15</v>
      </c>
      <c r="AQ20" s="324">
        <v>0.41</v>
      </c>
      <c r="AR20" s="325">
        <v>0.52583333333333304</v>
      </c>
      <c r="AS20" s="325">
        <v>0.61875000000000002</v>
      </c>
      <c r="AT20" s="325">
        <v>0.44</v>
      </c>
      <c r="AU20" s="325">
        <v>0.54833333333333301</v>
      </c>
      <c r="AV20" s="325">
        <v>0.77749999999999997</v>
      </c>
      <c r="AW20" s="325">
        <v>1.05666666666667</v>
      </c>
      <c r="AX20" s="325">
        <v>0.82541666666666602</v>
      </c>
      <c r="AY20" s="325">
        <v>1.0658333333333301</v>
      </c>
      <c r="AZ20" s="325">
        <v>1.0670833333333301</v>
      </c>
      <c r="BA20" s="325">
        <v>0.586666666666667</v>
      </c>
      <c r="BB20" s="326">
        <v>0.55125000000000002</v>
      </c>
      <c r="BE20" s="196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</row>
    <row r="21" spans="1:69" ht="15.6" customHeight="1">
      <c r="A21" s="323">
        <v>16</v>
      </c>
      <c r="B21" s="324">
        <v>1.4475</v>
      </c>
      <c r="C21" s="325">
        <v>1.4850000000000001</v>
      </c>
      <c r="D21" s="325">
        <v>1.48708333333333</v>
      </c>
      <c r="E21" s="325">
        <v>1.4283333333333299</v>
      </c>
      <c r="F21" s="325">
        <v>1.4420833333333301</v>
      </c>
      <c r="G21" s="325">
        <v>1.5045833333333301</v>
      </c>
      <c r="H21" s="325">
        <v>1.60625</v>
      </c>
      <c r="I21" s="325">
        <v>1.605</v>
      </c>
      <c r="J21" s="325">
        <v>1.6416666666666699</v>
      </c>
      <c r="K21" s="325">
        <v>1.65333333333333</v>
      </c>
      <c r="L21" s="325">
        <v>1.4354166666666699</v>
      </c>
      <c r="M21" s="326">
        <v>0.87458333333333405</v>
      </c>
      <c r="N21" s="318"/>
      <c r="O21" s="323">
        <v>16</v>
      </c>
      <c r="P21" s="324">
        <v>0.91874999999999996</v>
      </c>
      <c r="Q21" s="325">
        <v>1.0325</v>
      </c>
      <c r="R21" s="325">
        <v>1.08</v>
      </c>
      <c r="S21" s="325">
        <v>1.10375</v>
      </c>
      <c r="T21" s="325">
        <v>0.96375</v>
      </c>
      <c r="U21" s="325">
        <v>1.0545833333333301</v>
      </c>
      <c r="V21" s="325">
        <v>1.1612499999999999</v>
      </c>
      <c r="W21" s="325">
        <v>1.25166666666667</v>
      </c>
      <c r="X21" s="325">
        <v>1.25166666666667</v>
      </c>
      <c r="Y21" s="325">
        <v>1.3133333333333299</v>
      </c>
      <c r="Z21" s="325">
        <v>1.1216666666666699</v>
      </c>
      <c r="AA21" s="326">
        <v>1.08</v>
      </c>
      <c r="AB21" s="323">
        <v>16</v>
      </c>
      <c r="AC21" s="324">
        <v>1.2424999999999999</v>
      </c>
      <c r="AD21" s="325">
        <v>1.31</v>
      </c>
      <c r="AE21" s="325">
        <v>1.37625</v>
      </c>
      <c r="AF21" s="325">
        <v>0.90708333333333302</v>
      </c>
      <c r="AG21" s="325">
        <v>1.32416666666667</v>
      </c>
      <c r="AH21" s="325">
        <v>1.7625</v>
      </c>
      <c r="AI21" s="325">
        <v>2.7641666666666702</v>
      </c>
      <c r="AJ21" s="325">
        <v>3.25</v>
      </c>
      <c r="AK21" s="325">
        <v>3.51583333333333</v>
      </c>
      <c r="AL21" s="325">
        <v>3.6074999999999999</v>
      </c>
      <c r="AM21" s="325">
        <v>1.7212499999999999</v>
      </c>
      <c r="AN21" s="326">
        <v>1.20708333333333</v>
      </c>
      <c r="AO21" s="327"/>
      <c r="AP21" s="323">
        <v>16</v>
      </c>
      <c r="AQ21" s="324">
        <v>0.41541666666666699</v>
      </c>
      <c r="AR21" s="325">
        <v>0.53</v>
      </c>
      <c r="AS21" s="325">
        <v>0.62833333333333297</v>
      </c>
      <c r="AT21" s="325">
        <v>0.39</v>
      </c>
      <c r="AU21" s="325">
        <v>0.56291666666666695</v>
      </c>
      <c r="AV21" s="325">
        <v>0.79041666666666599</v>
      </c>
      <c r="AW21" s="325">
        <v>1.06666666666667</v>
      </c>
      <c r="AX21" s="325">
        <v>0.83791666666666598</v>
      </c>
      <c r="AY21" s="325">
        <v>1.07375</v>
      </c>
      <c r="AZ21" s="325">
        <v>1.0579166666666699</v>
      </c>
      <c r="BA21" s="325">
        <v>0.56708333333333305</v>
      </c>
      <c r="BB21" s="326">
        <v>0.55833333333333302</v>
      </c>
      <c r="BE21" s="196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</row>
    <row r="22" spans="1:69" ht="15.6" customHeight="1">
      <c r="A22" s="323">
        <v>17</v>
      </c>
      <c r="B22" s="324">
        <v>1.4583333333333299</v>
      </c>
      <c r="C22" s="325">
        <v>1.48</v>
      </c>
      <c r="D22" s="325">
        <v>1.50166666666667</v>
      </c>
      <c r="E22" s="325">
        <v>1.395</v>
      </c>
      <c r="F22" s="325">
        <v>1.4495833333333299</v>
      </c>
      <c r="G22" s="325">
        <v>1.5066666666666699</v>
      </c>
      <c r="H22" s="325">
        <v>1.6154166666666701</v>
      </c>
      <c r="I22" s="325">
        <v>1.60208333333333</v>
      </c>
      <c r="J22" s="325">
        <v>1.6429166666666699</v>
      </c>
      <c r="K22" s="325">
        <v>1.6554166666666701</v>
      </c>
      <c r="L22" s="325">
        <v>1.4379166666666701</v>
      </c>
      <c r="M22" s="326">
        <v>0.86875000000000102</v>
      </c>
      <c r="N22" s="318"/>
      <c r="O22" s="323">
        <v>17</v>
      </c>
      <c r="P22" s="324">
        <v>0.94499999999999995</v>
      </c>
      <c r="Q22" s="325">
        <v>1.02125</v>
      </c>
      <c r="R22" s="325">
        <v>1.1158333333333299</v>
      </c>
      <c r="S22" s="325">
        <v>1.03833333333333</v>
      </c>
      <c r="T22" s="325">
        <v>0.96583333333333299</v>
      </c>
      <c r="U22" s="325">
        <v>1.05375</v>
      </c>
      <c r="V22" s="325">
        <v>1.1825000000000001</v>
      </c>
      <c r="W22" s="325">
        <v>1.24458333333333</v>
      </c>
      <c r="X22" s="325">
        <v>1.2533333333333301</v>
      </c>
      <c r="Y22" s="325">
        <v>1.31833333333333</v>
      </c>
      <c r="Z22" s="325">
        <v>1.1358333333333299</v>
      </c>
      <c r="AA22" s="326">
        <v>1.0549999999999999</v>
      </c>
      <c r="AB22" s="323">
        <v>17</v>
      </c>
      <c r="AC22" s="324">
        <v>1.26875</v>
      </c>
      <c r="AD22" s="325">
        <v>1.31</v>
      </c>
      <c r="AE22" s="325">
        <v>1.40208333333333</v>
      </c>
      <c r="AF22" s="325">
        <v>0.84624999999999995</v>
      </c>
      <c r="AG22" s="325">
        <v>1.33375</v>
      </c>
      <c r="AH22" s="325">
        <v>1.78291666666667</v>
      </c>
      <c r="AI22" s="325">
        <v>2.80125</v>
      </c>
      <c r="AJ22" s="325">
        <v>3.25875</v>
      </c>
      <c r="AK22" s="325">
        <v>3.52416666666667</v>
      </c>
      <c r="AL22" s="325">
        <v>3.6058333333333299</v>
      </c>
      <c r="AM22" s="325">
        <v>1.70166666666667</v>
      </c>
      <c r="AN22" s="326">
        <v>1.2091666666666701</v>
      </c>
      <c r="AO22" s="327"/>
      <c r="AP22" s="323">
        <v>17</v>
      </c>
      <c r="AQ22" s="324">
        <v>0.42375000000000002</v>
      </c>
      <c r="AR22" s="325">
        <v>0.52958333333333296</v>
      </c>
      <c r="AS22" s="325">
        <v>0.63333333333333297</v>
      </c>
      <c r="AT22" s="325">
        <v>0.339166666666667</v>
      </c>
      <c r="AU22" s="325">
        <v>0.57999999999999996</v>
      </c>
      <c r="AV22" s="325">
        <v>0.78083333333333305</v>
      </c>
      <c r="AW22" s="325">
        <v>1.07958333333333</v>
      </c>
      <c r="AX22" s="325">
        <v>0.84666666666666701</v>
      </c>
      <c r="AY22" s="325">
        <v>1.08375</v>
      </c>
      <c r="AZ22" s="325">
        <v>1.0558333333333301</v>
      </c>
      <c r="BA22" s="325">
        <v>0.56999999999999995</v>
      </c>
      <c r="BB22" s="326">
        <v>0.53583333333333305</v>
      </c>
      <c r="BE22" s="196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</row>
    <row r="23" spans="1:69" ht="15.6" customHeight="1">
      <c r="A23" s="323">
        <v>18</v>
      </c>
      <c r="B23" s="324">
        <v>1.45333333333333</v>
      </c>
      <c r="C23" s="325">
        <v>1.4654166666666699</v>
      </c>
      <c r="D23" s="325">
        <v>1.4995833333333299</v>
      </c>
      <c r="E23" s="325">
        <v>1.3825000000000001</v>
      </c>
      <c r="F23" s="325">
        <v>1.45291666666667</v>
      </c>
      <c r="G23" s="325">
        <v>1.51875</v>
      </c>
      <c r="H23" s="325">
        <v>1.6170833333333301</v>
      </c>
      <c r="I23" s="325">
        <v>1.60208333333333</v>
      </c>
      <c r="J23" s="325">
        <v>1.64458333333333</v>
      </c>
      <c r="K23" s="325">
        <v>1.6425000000000001</v>
      </c>
      <c r="L23" s="325">
        <v>1.4520833333333301</v>
      </c>
      <c r="M23" s="326">
        <v>0.87625000000000097</v>
      </c>
      <c r="N23" s="318"/>
      <c r="O23" s="323">
        <v>18</v>
      </c>
      <c r="P23" s="324">
        <v>0.94166666666666599</v>
      </c>
      <c r="Q23" s="325">
        <v>0.98291666666666699</v>
      </c>
      <c r="R23" s="325">
        <v>1.1112500000000001</v>
      </c>
      <c r="S23" s="325">
        <v>0.99541666666666595</v>
      </c>
      <c r="T23" s="325">
        <v>0.96583333333333299</v>
      </c>
      <c r="U23" s="325">
        <v>1.0804166666666699</v>
      </c>
      <c r="V23" s="325">
        <v>1.1854166666666699</v>
      </c>
      <c r="W23" s="325">
        <v>1.2250000000000001</v>
      </c>
      <c r="X23" s="325">
        <v>1.2549999999999999</v>
      </c>
      <c r="Y23" s="325">
        <v>1.2891666666666699</v>
      </c>
      <c r="Z23" s="325">
        <v>1.19</v>
      </c>
      <c r="AA23" s="326">
        <v>1.08833333333333</v>
      </c>
      <c r="AB23" s="323">
        <v>18</v>
      </c>
      <c r="AC23" s="324">
        <v>1.27</v>
      </c>
      <c r="AD23" s="325">
        <v>1.31</v>
      </c>
      <c r="AE23" s="325">
        <v>1.4254166666666701</v>
      </c>
      <c r="AF23" s="325">
        <v>0.88333333333333297</v>
      </c>
      <c r="AG23" s="325">
        <v>1.33208333333333</v>
      </c>
      <c r="AH23" s="325">
        <v>1.79833333333333</v>
      </c>
      <c r="AI23" s="325">
        <v>2.83083333333333</v>
      </c>
      <c r="AJ23" s="325">
        <v>3.26</v>
      </c>
      <c r="AK23" s="325">
        <v>3.5316666666666698</v>
      </c>
      <c r="AL23" s="325">
        <v>3.6004166666666699</v>
      </c>
      <c r="AM23" s="325">
        <v>1.70458333333333</v>
      </c>
      <c r="AN23" s="326">
        <v>1.2</v>
      </c>
      <c r="AO23" s="327"/>
      <c r="AP23" s="323">
        <v>18</v>
      </c>
      <c r="AQ23" s="324">
        <v>0.43</v>
      </c>
      <c r="AR23" s="325">
        <v>0.53</v>
      </c>
      <c r="AS23" s="325">
        <v>0.63583333333333403</v>
      </c>
      <c r="AT23" s="325">
        <v>0.30333333333333301</v>
      </c>
      <c r="AU23" s="325">
        <v>0.57041666666666602</v>
      </c>
      <c r="AV23" s="325">
        <v>0.78791666666666604</v>
      </c>
      <c r="AW23" s="325">
        <v>1.08958333333333</v>
      </c>
      <c r="AX23" s="325">
        <v>0.86</v>
      </c>
      <c r="AY23" s="325">
        <v>1.095</v>
      </c>
      <c r="AZ23" s="325">
        <v>1.0516666666666701</v>
      </c>
      <c r="BA23" s="325">
        <v>0.57583333333333298</v>
      </c>
      <c r="BB23" s="326">
        <v>0.53583333333333305</v>
      </c>
      <c r="BE23" s="196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</row>
    <row r="24" spans="1:69" ht="15.6" customHeight="1">
      <c r="A24" s="323">
        <v>19</v>
      </c>
      <c r="B24" s="324">
        <v>1.44291666666667</v>
      </c>
      <c r="C24" s="325">
        <v>1.4720833333333301</v>
      </c>
      <c r="D24" s="325">
        <v>1.4954166666666699</v>
      </c>
      <c r="E24" s="325">
        <v>1.3670833333333301</v>
      </c>
      <c r="F24" s="325">
        <v>1.43</v>
      </c>
      <c r="G24" s="325">
        <v>1.52541666666667</v>
      </c>
      <c r="H24" s="325">
        <v>1.5825</v>
      </c>
      <c r="I24" s="325">
        <v>1.59791666666667</v>
      </c>
      <c r="J24" s="325">
        <v>1.65458333333333</v>
      </c>
      <c r="K24" s="325">
        <v>1.6558333333333299</v>
      </c>
      <c r="L24" s="325">
        <v>1.43166666666667</v>
      </c>
      <c r="M24" s="326">
        <v>0.86333333333333395</v>
      </c>
      <c r="N24" s="318"/>
      <c r="O24" s="323">
        <v>19</v>
      </c>
      <c r="P24" s="324">
        <v>0.91916666666666602</v>
      </c>
      <c r="Q24" s="325">
        <v>1.00125</v>
      </c>
      <c r="R24" s="325">
        <v>1.07541666666667</v>
      </c>
      <c r="S24" s="325">
        <v>0.95374999999999899</v>
      </c>
      <c r="T24" s="325">
        <v>0.95541666666666603</v>
      </c>
      <c r="U24" s="325">
        <v>1.0970833333333301</v>
      </c>
      <c r="V24" s="325">
        <v>1.1516666666666699</v>
      </c>
      <c r="W24" s="325">
        <v>1.2179166666666701</v>
      </c>
      <c r="X24" s="325">
        <v>1.2775000000000001</v>
      </c>
      <c r="Y24" s="325">
        <v>1.3458333333333301</v>
      </c>
      <c r="Z24" s="325">
        <v>1.1245833333333299</v>
      </c>
      <c r="AA24" s="326">
        <v>1.07125</v>
      </c>
      <c r="AB24" s="323">
        <v>19</v>
      </c>
      <c r="AC24" s="324">
        <v>1.25833333333333</v>
      </c>
      <c r="AD24" s="325">
        <v>1.31125</v>
      </c>
      <c r="AE24" s="325">
        <v>1.4437500000000001</v>
      </c>
      <c r="AF24" s="325">
        <v>0.94416666666666604</v>
      </c>
      <c r="AG24" s="325">
        <v>1.2820833333333299</v>
      </c>
      <c r="AH24" s="325">
        <v>1.8174999999999999</v>
      </c>
      <c r="AI24" s="325">
        <v>2.8541666666666701</v>
      </c>
      <c r="AJ24" s="325">
        <v>3.2625000000000002</v>
      </c>
      <c r="AK24" s="325">
        <v>3.5408333333333299</v>
      </c>
      <c r="AL24" s="325">
        <v>3.60083333333333</v>
      </c>
      <c r="AM24" s="325">
        <v>1.6795833333333301</v>
      </c>
      <c r="AN24" s="326">
        <v>1.19166666666667</v>
      </c>
      <c r="AO24" s="327"/>
      <c r="AP24" s="323">
        <v>19</v>
      </c>
      <c r="AQ24" s="324">
        <v>0.4375</v>
      </c>
      <c r="AR24" s="325">
        <v>0.53</v>
      </c>
      <c r="AS24" s="325">
        <v>0.64458333333333295</v>
      </c>
      <c r="AT24" s="325">
        <v>0.31916666666666599</v>
      </c>
      <c r="AU24" s="325">
        <v>0.49875000000000003</v>
      </c>
      <c r="AV24" s="325">
        <v>0.80083333333333295</v>
      </c>
      <c r="AW24" s="325">
        <v>1.01291666666667</v>
      </c>
      <c r="AX24" s="325">
        <v>0.87124999999999997</v>
      </c>
      <c r="AY24" s="325">
        <v>1.1045833333333299</v>
      </c>
      <c r="AZ24" s="325">
        <v>1.01291666666667</v>
      </c>
      <c r="BA24" s="325">
        <v>0.58250000000000002</v>
      </c>
      <c r="BB24" s="326">
        <v>0.54</v>
      </c>
      <c r="BE24" s="196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</row>
    <row r="25" spans="1:69" ht="15.6" customHeight="1">
      <c r="A25" s="323">
        <v>20</v>
      </c>
      <c r="B25" s="324">
        <v>1.4441666666666699</v>
      </c>
      <c r="C25" s="325">
        <v>1.48458333333333</v>
      </c>
      <c r="D25" s="325">
        <v>1.5</v>
      </c>
      <c r="E25" s="325">
        <v>1.37625</v>
      </c>
      <c r="F25" s="325">
        <v>1.42916666666667</v>
      </c>
      <c r="G25" s="325">
        <v>1.52416666666667</v>
      </c>
      <c r="H25" s="325">
        <v>1.58833333333333</v>
      </c>
      <c r="I25" s="325">
        <v>1.6083333333333301</v>
      </c>
      <c r="J25" s="325">
        <v>1.6575</v>
      </c>
      <c r="K25" s="325">
        <v>1.6541666666666699</v>
      </c>
      <c r="L25" s="325">
        <v>1.4379166666666701</v>
      </c>
      <c r="M25" s="326">
        <v>0.86416666666666697</v>
      </c>
      <c r="N25" s="318"/>
      <c r="O25" s="323">
        <v>20</v>
      </c>
      <c r="P25" s="324">
        <v>0.90375000000000005</v>
      </c>
      <c r="Q25" s="325">
        <v>1.0345833333333301</v>
      </c>
      <c r="R25" s="325">
        <v>1.0774999999999999</v>
      </c>
      <c r="S25" s="325">
        <v>0.97541666666666604</v>
      </c>
      <c r="T25" s="325">
        <v>0.95333333333333303</v>
      </c>
      <c r="U25" s="325">
        <v>1.0929166666666701</v>
      </c>
      <c r="V25" s="325">
        <v>1.1766666666666701</v>
      </c>
      <c r="W25" s="325">
        <v>1.2366666666666699</v>
      </c>
      <c r="X25" s="325">
        <v>1.2991666666666699</v>
      </c>
      <c r="Y25" s="325">
        <v>1.3574999999999999</v>
      </c>
      <c r="Z25" s="325">
        <v>1.1329166666666699</v>
      </c>
      <c r="AA25" s="326">
        <v>1.0545833333333301</v>
      </c>
      <c r="AB25" s="323">
        <v>20</v>
      </c>
      <c r="AC25" s="324">
        <v>1.2250000000000001</v>
      </c>
      <c r="AD25" s="325">
        <v>1.31958333333333</v>
      </c>
      <c r="AE25" s="325">
        <v>1.4612499999999999</v>
      </c>
      <c r="AF25" s="325">
        <v>0.99791666666666601</v>
      </c>
      <c r="AG25" s="325">
        <v>1.3004166666666701</v>
      </c>
      <c r="AH25" s="325">
        <v>1.84791666666667</v>
      </c>
      <c r="AI25" s="325">
        <v>2.8762500000000002</v>
      </c>
      <c r="AJ25" s="325">
        <v>3.27</v>
      </c>
      <c r="AK25" s="325">
        <v>3.55125</v>
      </c>
      <c r="AL25" s="325">
        <v>3.6</v>
      </c>
      <c r="AM25" s="325">
        <v>1.67</v>
      </c>
      <c r="AN25" s="326">
        <v>1.2041666666666699</v>
      </c>
      <c r="AO25" s="327"/>
      <c r="AP25" s="323">
        <v>20</v>
      </c>
      <c r="AQ25" s="324">
        <v>0.45541666666666603</v>
      </c>
      <c r="AR25" s="325">
        <v>0.53249999999999997</v>
      </c>
      <c r="AS25" s="325">
        <v>0.65041666666666698</v>
      </c>
      <c r="AT25" s="325">
        <v>0.35499999999999998</v>
      </c>
      <c r="AU25" s="325">
        <v>0.53458333333333297</v>
      </c>
      <c r="AV25" s="325">
        <v>0.81666666666666698</v>
      </c>
      <c r="AW25" s="325">
        <v>0.9425</v>
      </c>
      <c r="AX25" s="325">
        <v>0.87291666666666701</v>
      </c>
      <c r="AY25" s="325">
        <v>1.10958333333333</v>
      </c>
      <c r="AZ25" s="325">
        <v>0.97833333333333306</v>
      </c>
      <c r="BA25" s="325">
        <v>0.59</v>
      </c>
      <c r="BB25" s="326">
        <v>0.54874999999999996</v>
      </c>
      <c r="BE25" s="196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</row>
    <row r="26" spans="1:69" ht="15.6" customHeight="1">
      <c r="A26" s="323">
        <v>21</v>
      </c>
      <c r="B26" s="324">
        <v>1.46</v>
      </c>
      <c r="C26" s="325">
        <v>1.4824999999999999</v>
      </c>
      <c r="D26" s="325">
        <v>1.5125</v>
      </c>
      <c r="E26" s="325">
        <v>1.39375</v>
      </c>
      <c r="F26" s="325">
        <v>1.4225000000000001</v>
      </c>
      <c r="G26" s="325">
        <v>1.52833333333333</v>
      </c>
      <c r="H26" s="325">
        <v>1.5958333333333301</v>
      </c>
      <c r="I26" s="325">
        <v>1.6025</v>
      </c>
      <c r="J26" s="325">
        <v>1.66458333333333</v>
      </c>
      <c r="K26" s="325">
        <v>1.6554166666666701</v>
      </c>
      <c r="L26" s="325">
        <v>1.125</v>
      </c>
      <c r="M26" s="326">
        <v>0.86041666666666805</v>
      </c>
      <c r="N26" s="318"/>
      <c r="O26" s="323">
        <v>21</v>
      </c>
      <c r="P26" s="324">
        <v>0.93874999999999997</v>
      </c>
      <c r="Q26" s="325">
        <v>1.0408333333333299</v>
      </c>
      <c r="R26" s="325">
        <v>1.1125</v>
      </c>
      <c r="S26" s="325">
        <v>0.98624999999999996</v>
      </c>
      <c r="T26" s="325">
        <v>0.94249999999999901</v>
      </c>
      <c r="U26" s="325">
        <v>1.0825</v>
      </c>
      <c r="V26" s="325">
        <v>1.1883333333333299</v>
      </c>
      <c r="W26" s="325">
        <v>1.2333333333333301</v>
      </c>
      <c r="X26" s="325">
        <v>1.31833333333333</v>
      </c>
      <c r="Y26" s="325">
        <v>1.3729166666666699</v>
      </c>
      <c r="Z26" s="325">
        <v>1.12916666666667</v>
      </c>
      <c r="AA26" s="326">
        <v>1.03958333333333</v>
      </c>
      <c r="AB26" s="323">
        <v>21</v>
      </c>
      <c r="AC26" s="324">
        <v>1.20583333333333</v>
      </c>
      <c r="AD26" s="325">
        <v>1.3170833333333301</v>
      </c>
      <c r="AE26" s="325">
        <v>1.48</v>
      </c>
      <c r="AF26" s="325">
        <v>1.0458333333333301</v>
      </c>
      <c r="AG26" s="325">
        <v>1.30958333333333</v>
      </c>
      <c r="AH26" s="325">
        <v>1.87375</v>
      </c>
      <c r="AI26" s="325">
        <v>2.8983333333333299</v>
      </c>
      <c r="AJ26" s="325">
        <v>3.2779166666666701</v>
      </c>
      <c r="AK26" s="325">
        <v>3.56</v>
      </c>
      <c r="AL26" s="325">
        <v>3.6</v>
      </c>
      <c r="AM26" s="325">
        <v>1.6458333333333299</v>
      </c>
      <c r="AN26" s="326">
        <v>1.21</v>
      </c>
      <c r="AO26" s="327"/>
      <c r="AP26" s="323">
        <v>21</v>
      </c>
      <c r="AQ26" s="324">
        <v>0.46500000000000002</v>
      </c>
      <c r="AR26" s="325">
        <v>0.53125</v>
      </c>
      <c r="AS26" s="325">
        <v>0.65333333333333299</v>
      </c>
      <c r="AT26" s="325">
        <v>0.38333333333333303</v>
      </c>
      <c r="AU26" s="325">
        <v>0.54583333333333395</v>
      </c>
      <c r="AV26" s="325">
        <v>0.83041666666666702</v>
      </c>
      <c r="AW26" s="325">
        <v>0.94416666666666604</v>
      </c>
      <c r="AX26" s="325">
        <v>0.85416666666666696</v>
      </c>
      <c r="AY26" s="325">
        <v>1.11625</v>
      </c>
      <c r="AZ26" s="325">
        <v>0.96291666666666698</v>
      </c>
      <c r="BA26" s="325">
        <v>0.5675</v>
      </c>
      <c r="BB26" s="326">
        <v>0.55000000000000004</v>
      </c>
      <c r="BE26" s="196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</row>
    <row r="27" spans="1:69" ht="15.6" customHeight="1">
      <c r="A27" s="323">
        <v>22</v>
      </c>
      <c r="B27" s="324">
        <v>1.45875</v>
      </c>
      <c r="C27" s="325">
        <v>1.48041666666667</v>
      </c>
      <c r="D27" s="325">
        <v>1.51541666666667</v>
      </c>
      <c r="E27" s="325">
        <v>1.3870833333333299</v>
      </c>
      <c r="F27" s="325">
        <v>1.4166666666666701</v>
      </c>
      <c r="G27" s="325">
        <v>1.5304166666666701</v>
      </c>
      <c r="H27" s="325">
        <v>1.58791666666667</v>
      </c>
      <c r="I27" s="325">
        <v>1.6025</v>
      </c>
      <c r="J27" s="325">
        <v>1.6516666666666699</v>
      </c>
      <c r="K27" s="325">
        <v>1.6595833333333301</v>
      </c>
      <c r="L27" s="325">
        <v>0.94083333333333397</v>
      </c>
      <c r="M27" s="326">
        <v>0.85333333333333405</v>
      </c>
      <c r="N27" s="318"/>
      <c r="O27" s="323">
        <v>22</v>
      </c>
      <c r="P27" s="324">
        <v>0.94166666666666599</v>
      </c>
      <c r="Q27" s="325">
        <v>1.0345833333333301</v>
      </c>
      <c r="R27" s="325">
        <v>1.1325000000000001</v>
      </c>
      <c r="S27" s="325">
        <v>0.94249999999999901</v>
      </c>
      <c r="T27" s="325">
        <v>0.93083333333333296</v>
      </c>
      <c r="U27" s="325">
        <v>1.075</v>
      </c>
      <c r="V27" s="325">
        <v>1.1737500000000001</v>
      </c>
      <c r="W27" s="325">
        <v>1.2183333333333299</v>
      </c>
      <c r="X27" s="325">
        <v>1.29416666666667</v>
      </c>
      <c r="Y27" s="325">
        <v>1.38625</v>
      </c>
      <c r="Z27" s="325">
        <v>1.1458333333333299</v>
      </c>
      <c r="AA27" s="326">
        <v>1.01291666666667</v>
      </c>
      <c r="AB27" s="323">
        <v>22</v>
      </c>
      <c r="AC27" s="324">
        <v>1.2175</v>
      </c>
      <c r="AD27" s="325">
        <v>1.3158333333333301</v>
      </c>
      <c r="AE27" s="325">
        <v>1.4966666666666699</v>
      </c>
      <c r="AF27" s="325">
        <v>1.0887500000000001</v>
      </c>
      <c r="AG27" s="325">
        <v>1.30958333333333</v>
      </c>
      <c r="AH27" s="325">
        <v>1.9025000000000001</v>
      </c>
      <c r="AI27" s="325">
        <v>2.9175</v>
      </c>
      <c r="AJ27" s="325">
        <v>3.2804166666666701</v>
      </c>
      <c r="AK27" s="325">
        <v>3.5691666666666699</v>
      </c>
      <c r="AL27" s="325">
        <v>3.6</v>
      </c>
      <c r="AM27" s="325">
        <v>1.6074999999999999</v>
      </c>
      <c r="AN27" s="326">
        <v>1.2095833333333299</v>
      </c>
      <c r="AO27" s="327"/>
      <c r="AP27" s="323">
        <v>22</v>
      </c>
      <c r="AQ27" s="324">
        <v>0.46750000000000003</v>
      </c>
      <c r="AR27" s="325">
        <v>0.53583333333333305</v>
      </c>
      <c r="AS27" s="325">
        <v>0.65333333333333299</v>
      </c>
      <c r="AT27" s="325">
        <v>0.39541666666666703</v>
      </c>
      <c r="AU27" s="325">
        <v>0.53374999999999995</v>
      </c>
      <c r="AV27" s="325">
        <v>0.84541666666666704</v>
      </c>
      <c r="AW27" s="325">
        <v>0.95625000000000004</v>
      </c>
      <c r="AX27" s="325">
        <v>0.85291666666666699</v>
      </c>
      <c r="AY27" s="325">
        <v>1.1145833333333299</v>
      </c>
      <c r="AZ27" s="325">
        <v>0.96541666666666703</v>
      </c>
      <c r="BA27" s="325">
        <v>0.56000000000000005</v>
      </c>
      <c r="BB27" s="326">
        <v>0.54749999999999999</v>
      </c>
      <c r="BE27" s="196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</row>
    <row r="28" spans="1:69" ht="15.6" customHeight="1">
      <c r="A28" s="323">
        <v>23</v>
      </c>
      <c r="B28" s="324">
        <v>1.46041666666667</v>
      </c>
      <c r="C28" s="325">
        <v>1.4924999999999999</v>
      </c>
      <c r="D28" s="325">
        <v>1.5133333333333301</v>
      </c>
      <c r="E28" s="325">
        <v>1.3658333333333299</v>
      </c>
      <c r="F28" s="325">
        <v>1.41875</v>
      </c>
      <c r="G28" s="325">
        <v>1.5349999999999999</v>
      </c>
      <c r="H28" s="325">
        <v>1.57791666666667</v>
      </c>
      <c r="I28" s="325">
        <v>1.6033333333333299</v>
      </c>
      <c r="J28" s="325">
        <v>1.63625</v>
      </c>
      <c r="K28" s="325">
        <v>1.6375</v>
      </c>
      <c r="L28" s="325">
        <v>0.93250000000000099</v>
      </c>
      <c r="M28" s="326">
        <v>0.84750000000000103</v>
      </c>
      <c r="N28" s="318"/>
      <c r="O28" s="323">
        <v>23</v>
      </c>
      <c r="P28" s="324">
        <v>0.93458333333333299</v>
      </c>
      <c r="Q28" s="325">
        <v>1.05666666666667</v>
      </c>
      <c r="R28" s="325">
        <v>1.1183333333333301</v>
      </c>
      <c r="S28" s="325">
        <v>0.88041666666666596</v>
      </c>
      <c r="T28" s="325">
        <v>0.93708333333333305</v>
      </c>
      <c r="U28" s="325">
        <v>1.0858333333333301</v>
      </c>
      <c r="V28" s="325">
        <v>1.16875</v>
      </c>
      <c r="W28" s="325">
        <v>1.23166666666667</v>
      </c>
      <c r="X28" s="325">
        <v>1.25875</v>
      </c>
      <c r="Y28" s="325">
        <v>1.3262499999999999</v>
      </c>
      <c r="Z28" s="325">
        <v>1.13625</v>
      </c>
      <c r="AA28" s="326">
        <v>0.99916666666666698</v>
      </c>
      <c r="AB28" s="323">
        <v>23</v>
      </c>
      <c r="AC28" s="324">
        <v>1.2066666666666701</v>
      </c>
      <c r="AD28" s="325">
        <v>1.32</v>
      </c>
      <c r="AE28" s="325">
        <v>1.51416666666667</v>
      </c>
      <c r="AF28" s="325">
        <v>1.13041666666667</v>
      </c>
      <c r="AG28" s="325">
        <v>1.31</v>
      </c>
      <c r="AH28" s="325">
        <v>1.93166666666667</v>
      </c>
      <c r="AI28" s="325">
        <v>2.93583333333333</v>
      </c>
      <c r="AJ28" s="325">
        <v>3.29</v>
      </c>
      <c r="AK28" s="325">
        <v>3.56958333333333</v>
      </c>
      <c r="AL28" s="325">
        <v>3.5970833333333299</v>
      </c>
      <c r="AM28" s="325">
        <v>1.55416666666667</v>
      </c>
      <c r="AN28" s="326">
        <v>1.2079166666666701</v>
      </c>
      <c r="AO28" s="327"/>
      <c r="AP28" s="323">
        <v>23</v>
      </c>
      <c r="AQ28" s="324">
        <v>0.47708333333333303</v>
      </c>
      <c r="AR28" s="325">
        <v>0.54249999999999998</v>
      </c>
      <c r="AS28" s="325">
        <v>0.66125</v>
      </c>
      <c r="AT28" s="325">
        <v>0.39750000000000002</v>
      </c>
      <c r="AU28" s="325">
        <v>0.53083333333333305</v>
      </c>
      <c r="AV28" s="325">
        <v>0.85958333333333303</v>
      </c>
      <c r="AW28" s="325">
        <v>0.92958333333333298</v>
      </c>
      <c r="AX28" s="325">
        <v>0.85791666666666599</v>
      </c>
      <c r="AY28" s="325">
        <v>1.1074999999999999</v>
      </c>
      <c r="AZ28" s="325">
        <v>0.96208333333333296</v>
      </c>
      <c r="BA28" s="325">
        <v>0.550416666666667</v>
      </c>
      <c r="BB28" s="326">
        <v>0.54500000000000004</v>
      </c>
      <c r="BE28" s="196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</row>
    <row r="29" spans="1:69" ht="15.6" customHeight="1">
      <c r="A29" s="323">
        <v>24</v>
      </c>
      <c r="B29" s="324">
        <v>1.4595833333333299</v>
      </c>
      <c r="C29" s="325">
        <v>1.4875</v>
      </c>
      <c r="D29" s="325">
        <v>1.5166666666666699</v>
      </c>
      <c r="E29" s="325">
        <v>1.37333333333333</v>
      </c>
      <c r="F29" s="325">
        <v>1.4266666666666701</v>
      </c>
      <c r="G29" s="325">
        <v>1.5433333333333299</v>
      </c>
      <c r="H29" s="325">
        <v>1.5874999999999999</v>
      </c>
      <c r="I29" s="325">
        <v>1.6104166666666699</v>
      </c>
      <c r="J29" s="325">
        <v>1.6441666666666701</v>
      </c>
      <c r="K29" s="325">
        <v>1.63041666666667</v>
      </c>
      <c r="L29" s="325">
        <v>0.91916666666666802</v>
      </c>
      <c r="M29" s="326">
        <v>0.85458333333333503</v>
      </c>
      <c r="N29" s="318"/>
      <c r="O29" s="323">
        <v>24</v>
      </c>
      <c r="P29" s="324">
        <v>0.94333333333333302</v>
      </c>
      <c r="Q29" s="325">
        <v>1.0575000000000001</v>
      </c>
      <c r="R29" s="325">
        <v>1.1187499999999999</v>
      </c>
      <c r="S29" s="325">
        <v>0.87875000000000003</v>
      </c>
      <c r="T29" s="325">
        <v>0.961666666666666</v>
      </c>
      <c r="U29" s="325">
        <v>1.09916666666667</v>
      </c>
      <c r="V29" s="325">
        <v>1.1937500000000001</v>
      </c>
      <c r="W29" s="325">
        <v>1.2395833333333299</v>
      </c>
      <c r="X29" s="325">
        <v>1.29416666666667</v>
      </c>
      <c r="Y29" s="325">
        <v>1.30375</v>
      </c>
      <c r="Z29" s="325">
        <v>1.1033333333333299</v>
      </c>
      <c r="AA29" s="326">
        <v>1.0287500000000001</v>
      </c>
      <c r="AB29" s="323">
        <v>24</v>
      </c>
      <c r="AC29" s="324">
        <v>1.1995833333333299</v>
      </c>
      <c r="AD29" s="325">
        <v>1.32</v>
      </c>
      <c r="AE29" s="325">
        <v>1.5287500000000001</v>
      </c>
      <c r="AF29" s="325">
        <v>1.1599999999999999</v>
      </c>
      <c r="AG29" s="325">
        <v>1.3204166666666699</v>
      </c>
      <c r="AH29" s="325">
        <v>1.9612499999999999</v>
      </c>
      <c r="AI29" s="325">
        <v>2.9541666666666702</v>
      </c>
      <c r="AJ29" s="325">
        <v>3.2987500000000001</v>
      </c>
      <c r="AK29" s="325">
        <v>3.57</v>
      </c>
      <c r="AL29" s="325">
        <v>3.59</v>
      </c>
      <c r="AM29" s="325">
        <v>1.44625</v>
      </c>
      <c r="AN29" s="326">
        <v>1.20625</v>
      </c>
      <c r="AO29" s="327"/>
      <c r="AP29" s="323">
        <v>24</v>
      </c>
      <c r="AQ29" s="324">
        <v>0.47541666666666699</v>
      </c>
      <c r="AR29" s="325">
        <v>0.543333333333333</v>
      </c>
      <c r="AS29" s="325">
        <v>0.67</v>
      </c>
      <c r="AT29" s="325">
        <v>0.39874999999999999</v>
      </c>
      <c r="AU29" s="325">
        <v>0.55083333333333295</v>
      </c>
      <c r="AV29" s="325">
        <v>0.87</v>
      </c>
      <c r="AW29" s="325">
        <v>0.91</v>
      </c>
      <c r="AX29" s="325">
        <v>0.86750000000000005</v>
      </c>
      <c r="AY29" s="325">
        <v>1.0904166666666699</v>
      </c>
      <c r="AZ29" s="325">
        <v>0.95458333333333301</v>
      </c>
      <c r="BA29" s="325">
        <v>0.55166666666666697</v>
      </c>
      <c r="BB29" s="326">
        <v>0.54833333333333301</v>
      </c>
      <c r="BE29" s="196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</row>
    <row r="30" spans="1:69" ht="15.6" customHeight="1">
      <c r="A30" s="323">
        <v>25</v>
      </c>
      <c r="B30" s="324">
        <v>1.4750000000000001</v>
      </c>
      <c r="C30" s="325">
        <v>1.4904166666666701</v>
      </c>
      <c r="D30" s="325">
        <v>1.51291666666667</v>
      </c>
      <c r="E30" s="325">
        <v>1.37375</v>
      </c>
      <c r="F30" s="325">
        <v>1.4266666666666701</v>
      </c>
      <c r="G30" s="325">
        <v>1.5449999999999999</v>
      </c>
      <c r="H30" s="325">
        <v>1.5891666666666699</v>
      </c>
      <c r="I30" s="325">
        <v>1.61083333333333</v>
      </c>
      <c r="J30" s="325">
        <v>1.6425000000000001</v>
      </c>
      <c r="K30" s="325">
        <v>1.64083333333333</v>
      </c>
      <c r="L30" s="325">
        <v>0.92583333333333395</v>
      </c>
      <c r="M30" s="326">
        <v>0.85000000000000098</v>
      </c>
      <c r="N30" s="318"/>
      <c r="O30" s="323">
        <v>25</v>
      </c>
      <c r="P30" s="324">
        <v>0.97624999999999995</v>
      </c>
      <c r="Q30" s="325">
        <v>1.0658333333333301</v>
      </c>
      <c r="R30" s="325">
        <v>1.1041666666666701</v>
      </c>
      <c r="S30" s="325">
        <v>0.89458333333333295</v>
      </c>
      <c r="T30" s="325">
        <v>0.95416666666666605</v>
      </c>
      <c r="U30" s="325">
        <v>1.1033333333333299</v>
      </c>
      <c r="V30" s="325">
        <v>1.2</v>
      </c>
      <c r="W30" s="325">
        <v>1.23458333333333</v>
      </c>
      <c r="X30" s="325">
        <v>1.3091666666666699</v>
      </c>
      <c r="Y30" s="325">
        <v>1.3287500000000001</v>
      </c>
      <c r="Z30" s="325">
        <v>1.135</v>
      </c>
      <c r="AA30" s="326">
        <v>1.01416666666667</v>
      </c>
      <c r="AB30" s="323">
        <v>25</v>
      </c>
      <c r="AC30" s="324">
        <v>1.18916666666667</v>
      </c>
      <c r="AD30" s="325">
        <v>1.32</v>
      </c>
      <c r="AE30" s="325">
        <v>1.5449999999999999</v>
      </c>
      <c r="AF30" s="325">
        <v>1.1666666666666701</v>
      </c>
      <c r="AG30" s="325">
        <v>1.32375</v>
      </c>
      <c r="AH30" s="325">
        <v>1.98458333333333</v>
      </c>
      <c r="AI30" s="325">
        <v>2.97</v>
      </c>
      <c r="AJ30" s="325">
        <v>3.3066666666666702</v>
      </c>
      <c r="AK30" s="325">
        <v>3.57</v>
      </c>
      <c r="AL30" s="325">
        <v>3.59</v>
      </c>
      <c r="AM30" s="325">
        <v>1.38791666666667</v>
      </c>
      <c r="AN30" s="326">
        <v>1.2</v>
      </c>
      <c r="AO30" s="327"/>
      <c r="AP30" s="323">
        <v>25</v>
      </c>
      <c r="AQ30" s="324">
        <v>0.47958333333333297</v>
      </c>
      <c r="AR30" s="325">
        <v>0.54541666666666699</v>
      </c>
      <c r="AS30" s="325">
        <v>0.675416666666666</v>
      </c>
      <c r="AT30" s="325">
        <v>0.39291666666666702</v>
      </c>
      <c r="AU30" s="325">
        <v>0.56583333333333397</v>
      </c>
      <c r="AV30" s="325">
        <v>0.86958333333333304</v>
      </c>
      <c r="AW30" s="325">
        <v>0.90749999999999997</v>
      </c>
      <c r="AX30" s="325">
        <v>0.87708333333333299</v>
      </c>
      <c r="AY30" s="325">
        <v>1.06416666666667</v>
      </c>
      <c r="AZ30" s="325">
        <v>0.94291666666666696</v>
      </c>
      <c r="BA30" s="325">
        <v>0.56041666666666701</v>
      </c>
      <c r="BB30" s="326">
        <v>0.54541666666666699</v>
      </c>
      <c r="BE30" s="196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</row>
    <row r="31" spans="1:69" ht="15.6" customHeight="1">
      <c r="A31" s="323">
        <v>26</v>
      </c>
      <c r="B31" s="324">
        <v>1.4737499999999999</v>
      </c>
      <c r="C31" s="325">
        <v>1.4820833333333301</v>
      </c>
      <c r="D31" s="325">
        <v>1.50541666666667</v>
      </c>
      <c r="E31" s="325">
        <v>1.36083333333333</v>
      </c>
      <c r="F31" s="325">
        <v>1.43583333333333</v>
      </c>
      <c r="G31" s="325">
        <v>1.5491666666666699</v>
      </c>
      <c r="H31" s="325">
        <v>1.5874999999999999</v>
      </c>
      <c r="I31" s="325">
        <v>1.6154166666666701</v>
      </c>
      <c r="J31" s="325">
        <v>1.64333333333333</v>
      </c>
      <c r="K31" s="325">
        <v>1.63791666666667</v>
      </c>
      <c r="L31" s="325">
        <v>0.92916666666666803</v>
      </c>
      <c r="M31" s="326">
        <v>0.855833333333334</v>
      </c>
      <c r="N31" s="318"/>
      <c r="O31" s="323">
        <v>26</v>
      </c>
      <c r="P31" s="324">
        <v>0.97249999999999903</v>
      </c>
      <c r="Q31" s="325">
        <v>1.04125</v>
      </c>
      <c r="R31" s="325">
        <v>1.0870833333333301</v>
      </c>
      <c r="S31" s="325">
        <v>0.87833333333333297</v>
      </c>
      <c r="T31" s="325">
        <v>0.96916666666666695</v>
      </c>
      <c r="U31" s="325">
        <v>1.1041666666666701</v>
      </c>
      <c r="V31" s="325">
        <v>1.1941666666666699</v>
      </c>
      <c r="W31" s="325">
        <v>1.2408333333333299</v>
      </c>
      <c r="X31" s="325">
        <v>1.3062499999999999</v>
      </c>
      <c r="Y31" s="325">
        <v>1.3187500000000001</v>
      </c>
      <c r="Z31" s="325">
        <v>1.1570833333333299</v>
      </c>
      <c r="AA31" s="326">
        <v>1.0333333333333301</v>
      </c>
      <c r="AB31" s="323">
        <v>26</v>
      </c>
      <c r="AC31" s="324">
        <v>1.18333333333333</v>
      </c>
      <c r="AD31" s="325">
        <v>1.31958333333333</v>
      </c>
      <c r="AE31" s="325">
        <v>1.5558333333333301</v>
      </c>
      <c r="AF31" s="325">
        <v>1.1516666666666699</v>
      </c>
      <c r="AG31" s="325">
        <v>1.3162499999999999</v>
      </c>
      <c r="AH31" s="325">
        <v>2.0091666666666699</v>
      </c>
      <c r="AI31" s="325">
        <v>2.9862500000000001</v>
      </c>
      <c r="AJ31" s="325">
        <v>3.3158333333333299</v>
      </c>
      <c r="AK31" s="325">
        <v>3.57</v>
      </c>
      <c r="AL31" s="325">
        <v>3.5874999999999999</v>
      </c>
      <c r="AM31" s="325">
        <v>1.3462499999999999</v>
      </c>
      <c r="AN31" s="326">
        <v>1.20708333333333</v>
      </c>
      <c r="AO31" s="327"/>
      <c r="AP31" s="323">
        <v>26</v>
      </c>
      <c r="AQ31" s="324">
        <v>0.48166666666666702</v>
      </c>
      <c r="AR31" s="325">
        <v>0.55458333333333298</v>
      </c>
      <c r="AS31" s="325">
        <v>0.67916666666666603</v>
      </c>
      <c r="AT31" s="325">
        <v>0.40875</v>
      </c>
      <c r="AU31" s="325">
        <v>0.57291666666666696</v>
      </c>
      <c r="AV31" s="325">
        <v>0.87208333333333299</v>
      </c>
      <c r="AW31" s="325">
        <v>0.918333333333333</v>
      </c>
      <c r="AX31" s="325">
        <v>0.89083333333333303</v>
      </c>
      <c r="AY31" s="325">
        <v>1.0487500000000001</v>
      </c>
      <c r="AZ31" s="325">
        <v>0.93</v>
      </c>
      <c r="BA31" s="325">
        <v>0.56999999999999995</v>
      </c>
      <c r="BB31" s="326">
        <v>0.55374999999999996</v>
      </c>
      <c r="BE31" s="196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</row>
    <row r="32" spans="1:69" ht="15.6" customHeight="1">
      <c r="A32" s="323">
        <v>27</v>
      </c>
      <c r="B32" s="324">
        <v>1.4679166666666701</v>
      </c>
      <c r="C32" s="325">
        <v>1.4766666666666699</v>
      </c>
      <c r="D32" s="325">
        <v>1.5095833333333299</v>
      </c>
      <c r="E32" s="325">
        <v>1.3604166666666699</v>
      </c>
      <c r="F32" s="325">
        <v>1.45</v>
      </c>
      <c r="G32" s="325">
        <v>1.5533333333333299</v>
      </c>
      <c r="H32" s="325">
        <v>1.59083333333333</v>
      </c>
      <c r="I32" s="325">
        <v>1.615</v>
      </c>
      <c r="J32" s="325">
        <v>1.6466666666666701</v>
      </c>
      <c r="K32" s="325">
        <v>1.61916666666667</v>
      </c>
      <c r="L32" s="325">
        <v>0.911250000000001</v>
      </c>
      <c r="M32" s="326">
        <v>0.85000000000000098</v>
      </c>
      <c r="N32" s="318"/>
      <c r="O32" s="323">
        <v>27</v>
      </c>
      <c r="P32" s="324">
        <v>0.96208333333333296</v>
      </c>
      <c r="Q32" s="325">
        <v>1.01541666666667</v>
      </c>
      <c r="R32" s="325">
        <v>1.0983333333333301</v>
      </c>
      <c r="S32" s="325">
        <v>0.87208333333333299</v>
      </c>
      <c r="T32" s="325">
        <v>0.99791666666666601</v>
      </c>
      <c r="U32" s="325">
        <v>1.115</v>
      </c>
      <c r="V32" s="325">
        <v>1.19291666666667</v>
      </c>
      <c r="W32" s="325">
        <v>1.2395833333333299</v>
      </c>
      <c r="X32" s="325">
        <v>1.3116666666666701</v>
      </c>
      <c r="Y32" s="325">
        <v>1.2962499999999999</v>
      </c>
      <c r="Z32" s="325">
        <v>1.08</v>
      </c>
      <c r="AA32" s="326">
        <v>1.03</v>
      </c>
      <c r="AB32" s="323">
        <v>27</v>
      </c>
      <c r="AC32" s="324">
        <v>1.1841666666666699</v>
      </c>
      <c r="AD32" s="325">
        <v>1.32</v>
      </c>
      <c r="AE32" s="325">
        <v>1.5674999999999999</v>
      </c>
      <c r="AF32" s="325">
        <v>1.1512500000000001</v>
      </c>
      <c r="AG32" s="325">
        <v>1.3216666666666701</v>
      </c>
      <c r="AH32" s="325">
        <v>2.03291666666667</v>
      </c>
      <c r="AI32" s="325">
        <v>3</v>
      </c>
      <c r="AJ32" s="325">
        <v>3.3250000000000002</v>
      </c>
      <c r="AK32" s="325">
        <v>3.57</v>
      </c>
      <c r="AL32" s="325">
        <v>3.58</v>
      </c>
      <c r="AM32" s="325">
        <v>1.3104166666666699</v>
      </c>
      <c r="AN32" s="326">
        <v>1.2041666666666699</v>
      </c>
      <c r="AO32" s="327"/>
      <c r="AP32" s="323">
        <v>27</v>
      </c>
      <c r="AQ32" s="324">
        <v>0.48</v>
      </c>
      <c r="AR32" s="325">
        <v>0.56499999999999995</v>
      </c>
      <c r="AS32" s="325">
        <v>0.67958333333333298</v>
      </c>
      <c r="AT32" s="325">
        <v>0.41958333333333298</v>
      </c>
      <c r="AU32" s="325">
        <v>0.58541666666666603</v>
      </c>
      <c r="AV32" s="325">
        <v>0.88124999999999998</v>
      </c>
      <c r="AW32" s="325">
        <v>0.93500000000000005</v>
      </c>
      <c r="AX32" s="325">
        <v>0.90708333333333302</v>
      </c>
      <c r="AY32" s="325">
        <v>1.04958333333333</v>
      </c>
      <c r="AZ32" s="325">
        <v>0.90166666666666695</v>
      </c>
      <c r="BA32" s="325">
        <v>0.57041666666666702</v>
      </c>
      <c r="BB32" s="326">
        <v>0.53666666666666596</v>
      </c>
      <c r="BE32" s="196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</row>
    <row r="33" spans="1:69" ht="15.6" customHeight="1">
      <c r="A33" s="323">
        <v>28</v>
      </c>
      <c r="B33" s="324">
        <v>1.46</v>
      </c>
      <c r="C33" s="325">
        <v>1.45291666666667</v>
      </c>
      <c r="D33" s="325">
        <v>1.5162500000000001</v>
      </c>
      <c r="E33" s="325">
        <v>1.3783333333333301</v>
      </c>
      <c r="F33" s="325">
        <v>1.45</v>
      </c>
      <c r="G33" s="325">
        <v>1.56</v>
      </c>
      <c r="H33" s="325">
        <v>1.6016666666666699</v>
      </c>
      <c r="I33" s="325">
        <v>1.61375</v>
      </c>
      <c r="J33" s="325">
        <v>1.65916666666667</v>
      </c>
      <c r="K33" s="325">
        <v>1.60541666666667</v>
      </c>
      <c r="L33" s="325">
        <v>0.89166666666666805</v>
      </c>
      <c r="M33" s="326">
        <v>0.85000000000000098</v>
      </c>
      <c r="N33" s="318"/>
      <c r="O33" s="323">
        <v>28</v>
      </c>
      <c r="P33" s="324">
        <v>0.94666666666666599</v>
      </c>
      <c r="Q33" s="325">
        <v>0.95541666666666603</v>
      </c>
      <c r="R33" s="325">
        <v>1.1112500000000001</v>
      </c>
      <c r="S33" s="325">
        <v>0.90166666666666595</v>
      </c>
      <c r="T33" s="325">
        <v>0.99333333333333296</v>
      </c>
      <c r="U33" s="325">
        <v>1.13208333333333</v>
      </c>
      <c r="V33" s="325">
        <v>1.2091666666666701</v>
      </c>
      <c r="W33" s="325">
        <v>1.22458333333333</v>
      </c>
      <c r="X33" s="325">
        <v>1.3462499999999999</v>
      </c>
      <c r="Y33" s="325">
        <v>1.26583333333333</v>
      </c>
      <c r="Z33" s="325">
        <v>1.02541666666667</v>
      </c>
      <c r="AA33" s="326">
        <v>1.0266666666666699</v>
      </c>
      <c r="AB33" s="323">
        <v>28</v>
      </c>
      <c r="AC33" s="324">
        <v>1.15041666666667</v>
      </c>
      <c r="AD33" s="325">
        <v>1.3091666666666699</v>
      </c>
      <c r="AE33" s="325">
        <v>1.585</v>
      </c>
      <c r="AF33" s="325">
        <v>1.16625</v>
      </c>
      <c r="AG33" s="325">
        <v>1.33208333333333</v>
      </c>
      <c r="AH33" s="325">
        <v>2.0525000000000002</v>
      </c>
      <c r="AI33" s="325">
        <v>3.0141666666666702</v>
      </c>
      <c r="AJ33" s="325">
        <v>3.3345833333333301</v>
      </c>
      <c r="AK33" s="325">
        <v>3.5716666666666601</v>
      </c>
      <c r="AL33" s="325">
        <v>3.5741666666666601</v>
      </c>
      <c r="AM33" s="325">
        <v>1.2920833333333299</v>
      </c>
      <c r="AN33" s="326">
        <v>1.19166666666667</v>
      </c>
      <c r="AO33" s="327"/>
      <c r="AP33" s="323">
        <v>28</v>
      </c>
      <c r="AQ33" s="324">
        <v>0.48</v>
      </c>
      <c r="AR33" s="325">
        <v>0.56458333333333399</v>
      </c>
      <c r="AS33" s="325">
        <v>0.68333333333333302</v>
      </c>
      <c r="AT33" s="325">
        <v>0.43458333333333299</v>
      </c>
      <c r="AU33" s="325">
        <v>0.60541666666666605</v>
      </c>
      <c r="AV33" s="325">
        <v>0.87875000000000003</v>
      </c>
      <c r="AW33" s="325">
        <v>0.95625000000000004</v>
      </c>
      <c r="AX33" s="325">
        <v>0.92125000000000001</v>
      </c>
      <c r="AY33" s="325">
        <v>1.0529166666666701</v>
      </c>
      <c r="AZ33" s="325">
        <v>0.87749999999999995</v>
      </c>
      <c r="BA33" s="325">
        <v>0.54374999999999996</v>
      </c>
      <c r="BB33" s="326">
        <v>0.54541666666666699</v>
      </c>
      <c r="BE33" s="196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</row>
    <row r="34" spans="1:69" ht="15.6" customHeight="1">
      <c r="A34" s="323">
        <v>29</v>
      </c>
      <c r="B34" s="324">
        <v>1.46708333333333</v>
      </c>
      <c r="C34" s="325"/>
      <c r="D34" s="325">
        <v>1.51125</v>
      </c>
      <c r="E34" s="325">
        <v>1.39083333333333</v>
      </c>
      <c r="F34" s="325">
        <v>1.45</v>
      </c>
      <c r="G34" s="325">
        <v>1.54708333333333</v>
      </c>
      <c r="H34" s="325">
        <v>1.60958333333333</v>
      </c>
      <c r="I34" s="325">
        <v>1.6154166666666701</v>
      </c>
      <c r="J34" s="325">
        <v>1.66458333333333</v>
      </c>
      <c r="K34" s="325">
        <v>1.5933333333333299</v>
      </c>
      <c r="L34" s="325">
        <v>0.91041666666666698</v>
      </c>
      <c r="M34" s="326">
        <v>0.85041666666666804</v>
      </c>
      <c r="N34" s="318"/>
      <c r="O34" s="323">
        <v>29</v>
      </c>
      <c r="P34" s="324">
        <v>0.95208333333333295</v>
      </c>
      <c r="Q34" s="325"/>
      <c r="R34" s="325">
        <v>1.10375</v>
      </c>
      <c r="S34" s="325">
        <v>0.91541666666666599</v>
      </c>
      <c r="T34" s="325">
        <v>0.98041666666666705</v>
      </c>
      <c r="U34" s="325">
        <v>1.09375</v>
      </c>
      <c r="V34" s="325">
        <v>1.2191666666666701</v>
      </c>
      <c r="W34" s="325">
        <v>1.22166666666667</v>
      </c>
      <c r="X34" s="325">
        <v>1.36333333333333</v>
      </c>
      <c r="Y34" s="325">
        <v>1.2608333333333299</v>
      </c>
      <c r="Z34" s="325">
        <v>1.0962499999999999</v>
      </c>
      <c r="AA34" s="326">
        <v>1.02708333333333</v>
      </c>
      <c r="AB34" s="323">
        <v>29</v>
      </c>
      <c r="AC34" s="324">
        <v>1.1375</v>
      </c>
      <c r="AD34" s="325"/>
      <c r="AE34" s="325">
        <v>1.5958333333333301</v>
      </c>
      <c r="AF34" s="325">
        <v>1.18458333333333</v>
      </c>
      <c r="AG34" s="325">
        <v>1.3362499999999999</v>
      </c>
      <c r="AH34" s="325">
        <v>2.0716666666666699</v>
      </c>
      <c r="AI34" s="325">
        <v>3.02708333333333</v>
      </c>
      <c r="AJ34" s="325">
        <v>3.3429166666666701</v>
      </c>
      <c r="AK34" s="325">
        <v>3.5762499999999999</v>
      </c>
      <c r="AL34" s="325">
        <v>3.5662500000000001</v>
      </c>
      <c r="AM34" s="325">
        <v>1.2849999999999999</v>
      </c>
      <c r="AN34" s="326">
        <v>1.1966666666666701</v>
      </c>
      <c r="AO34" s="327"/>
      <c r="AP34" s="323">
        <v>29</v>
      </c>
      <c r="AQ34" s="324">
        <v>0.48958333333333298</v>
      </c>
      <c r="AR34" s="325"/>
      <c r="AS34" s="325">
        <v>0.68458333333333299</v>
      </c>
      <c r="AT34" s="325">
        <v>0.447083333333333</v>
      </c>
      <c r="AU34" s="325">
        <v>0.62208333333333299</v>
      </c>
      <c r="AV34" s="325">
        <v>0.89500000000000002</v>
      </c>
      <c r="AW34" s="325">
        <v>0.98708333333333298</v>
      </c>
      <c r="AX34" s="325">
        <v>0.93625000000000003</v>
      </c>
      <c r="AY34" s="325">
        <v>1.05</v>
      </c>
      <c r="AZ34" s="325">
        <v>0.82416666666666705</v>
      </c>
      <c r="BA34" s="325">
        <v>0.55000000000000004</v>
      </c>
      <c r="BB34" s="326">
        <v>0.54291666666666605</v>
      </c>
      <c r="BE34" s="196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</row>
    <row r="35" spans="1:69" ht="15.6" customHeight="1">
      <c r="A35" s="323">
        <v>30</v>
      </c>
      <c r="B35" s="324">
        <v>1.45333333333333</v>
      </c>
      <c r="C35" s="325"/>
      <c r="D35" s="325">
        <v>1.49125</v>
      </c>
      <c r="E35" s="325">
        <v>1.38</v>
      </c>
      <c r="F35" s="325">
        <v>1.45291666666667</v>
      </c>
      <c r="G35" s="325">
        <v>1.5387500000000001</v>
      </c>
      <c r="H35" s="325">
        <v>1.60958333333333</v>
      </c>
      <c r="I35" s="325">
        <v>1.6187499999999999</v>
      </c>
      <c r="J35" s="325">
        <v>1.6629166666666699</v>
      </c>
      <c r="K35" s="325">
        <v>1.60375</v>
      </c>
      <c r="L35" s="325">
        <v>0.90166666666666695</v>
      </c>
      <c r="M35" s="326">
        <v>0.85416666666666796</v>
      </c>
      <c r="N35" s="318"/>
      <c r="O35" s="323">
        <v>30</v>
      </c>
      <c r="P35" s="324">
        <v>0.91874999999999996</v>
      </c>
      <c r="Q35" s="325"/>
      <c r="R35" s="325">
        <v>1.05541666666667</v>
      </c>
      <c r="S35" s="325">
        <v>0.88791666666666602</v>
      </c>
      <c r="T35" s="325">
        <v>0.987916666666666</v>
      </c>
      <c r="U35" s="325">
        <v>1.09208333333333</v>
      </c>
      <c r="V35" s="325">
        <v>1.1983333333333299</v>
      </c>
      <c r="W35" s="325">
        <v>1.2262500000000001</v>
      </c>
      <c r="X35" s="325">
        <v>1.3625</v>
      </c>
      <c r="Y35" s="325">
        <v>1.32125</v>
      </c>
      <c r="Z35" s="325">
        <v>1.10791666666667</v>
      </c>
      <c r="AA35" s="326">
        <v>1.0516666666666701</v>
      </c>
      <c r="AB35" s="323">
        <v>30</v>
      </c>
      <c r="AC35" s="324">
        <v>1.1470833333333299</v>
      </c>
      <c r="AD35" s="325"/>
      <c r="AE35" s="325">
        <v>1.6016666666666699</v>
      </c>
      <c r="AF35" s="325">
        <v>1.19583333333333</v>
      </c>
      <c r="AG35" s="325">
        <v>1.3345833333333299</v>
      </c>
      <c r="AH35" s="325">
        <v>2.0733333333333301</v>
      </c>
      <c r="AI35" s="325">
        <v>3.0408333333333299</v>
      </c>
      <c r="AJ35" s="325">
        <v>3.355</v>
      </c>
      <c r="AK35" s="325">
        <v>3.57541666666667</v>
      </c>
      <c r="AL35" s="325">
        <v>3.5508333333333302</v>
      </c>
      <c r="AM35" s="325">
        <v>1.2704166666666701</v>
      </c>
      <c r="AN35" s="326">
        <v>1.19</v>
      </c>
      <c r="AO35" s="327"/>
      <c r="AP35" s="323">
        <v>30</v>
      </c>
      <c r="AQ35" s="324">
        <v>0.48041666666666699</v>
      </c>
      <c r="AR35" s="325"/>
      <c r="AS35" s="325">
        <v>0.68625000000000003</v>
      </c>
      <c r="AT35" s="325">
        <v>0.43916666666666698</v>
      </c>
      <c r="AU35" s="325">
        <v>0.61124999999999996</v>
      </c>
      <c r="AV35" s="325">
        <v>0.84</v>
      </c>
      <c r="AW35" s="325">
        <v>1.01166666666667</v>
      </c>
      <c r="AX35" s="325">
        <v>0.94625000000000004</v>
      </c>
      <c r="AY35" s="325">
        <v>1.05</v>
      </c>
      <c r="AZ35" s="325">
        <v>0.800416666666667</v>
      </c>
      <c r="BA35" s="325">
        <v>0.56041666666666701</v>
      </c>
      <c r="BB35" s="326">
        <v>0.53208333333333302</v>
      </c>
      <c r="BE35" s="196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</row>
    <row r="36" spans="1:69" ht="15.6" customHeight="1">
      <c r="A36" s="328">
        <v>31</v>
      </c>
      <c r="B36" s="329">
        <v>1.4337500000000001</v>
      </c>
      <c r="C36" s="330"/>
      <c r="D36" s="330">
        <v>1.5033333333333301</v>
      </c>
      <c r="E36" s="330"/>
      <c r="F36" s="330">
        <v>1.4579166666666701</v>
      </c>
      <c r="G36" s="330"/>
      <c r="H36" s="330">
        <v>1.60791666666667</v>
      </c>
      <c r="I36" s="330">
        <v>1.6154166666666701</v>
      </c>
      <c r="J36" s="330"/>
      <c r="K36" s="330">
        <v>1.6074999999999999</v>
      </c>
      <c r="L36" s="330"/>
      <c r="M36" s="331">
        <v>0.86000000000000099</v>
      </c>
      <c r="N36" s="318"/>
      <c r="O36" s="328">
        <v>31</v>
      </c>
      <c r="P36" s="329">
        <v>0.87833333333333297</v>
      </c>
      <c r="Q36" s="330"/>
      <c r="R36" s="330">
        <v>1.07833333333333</v>
      </c>
      <c r="S36" s="330"/>
      <c r="T36" s="330">
        <v>0.995</v>
      </c>
      <c r="U36" s="330"/>
      <c r="V36" s="330">
        <v>1.1950000000000001</v>
      </c>
      <c r="W36" s="330">
        <v>1.2195833333333299</v>
      </c>
      <c r="X36" s="330"/>
      <c r="Y36" s="330">
        <v>1.3483333333333301</v>
      </c>
      <c r="Z36" s="330"/>
      <c r="AA36" s="331">
        <v>1.07791666666667</v>
      </c>
      <c r="AB36" s="328">
        <v>31</v>
      </c>
      <c r="AC36" s="329">
        <v>1.1908333333333301</v>
      </c>
      <c r="AD36" s="330"/>
      <c r="AE36" s="330">
        <v>1.6154166666666701</v>
      </c>
      <c r="AF36" s="330"/>
      <c r="AG36" s="330">
        <v>1.33791666666667</v>
      </c>
      <c r="AH36" s="330"/>
      <c r="AI36" s="330">
        <v>3.0541666666666698</v>
      </c>
      <c r="AJ36" s="330">
        <v>3.3654166666666701</v>
      </c>
      <c r="AK36" s="330"/>
      <c r="AL36" s="330">
        <v>3.5287500000000001</v>
      </c>
      <c r="AM36" s="330"/>
      <c r="AN36" s="331">
        <v>1.18208333333333</v>
      </c>
      <c r="AO36" s="318"/>
      <c r="AP36" s="328">
        <v>31</v>
      </c>
      <c r="AQ36" s="329">
        <v>0.47791666666666699</v>
      </c>
      <c r="AR36" s="330"/>
      <c r="AS36" s="330">
        <v>0.69333333333333302</v>
      </c>
      <c r="AT36" s="330"/>
      <c r="AU36" s="330">
        <v>0.63083333333333302</v>
      </c>
      <c r="AV36" s="330"/>
      <c r="AW36" s="330">
        <v>1.0325</v>
      </c>
      <c r="AX36" s="330">
        <v>0.95625000000000004</v>
      </c>
      <c r="AY36" s="330"/>
      <c r="AZ36" s="330">
        <v>0.8</v>
      </c>
      <c r="BA36" s="330"/>
      <c r="BB36" s="331">
        <v>0.54</v>
      </c>
      <c r="BE36" s="196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69" ht="15.6" customHeight="1">
      <c r="A37" s="319" t="s">
        <v>418</v>
      </c>
      <c r="B37" s="320">
        <f t="shared" ref="B37:M37" si="0">AVERAGE(B6:B36)</f>
        <v>1.4506989247311828</v>
      </c>
      <c r="C37" s="321">
        <f t="shared" si="0"/>
        <v>1.4780208333333331</v>
      </c>
      <c r="D37" s="321">
        <f t="shared" si="0"/>
        <v>1.4884005376344094</v>
      </c>
      <c r="E37" s="321">
        <f t="shared" si="0"/>
        <v>1.4398472222222225</v>
      </c>
      <c r="F37" s="321">
        <f t="shared" si="0"/>
        <v>1.4274596774193555</v>
      </c>
      <c r="G37" s="321">
        <f t="shared" si="0"/>
        <v>1.5129583333333327</v>
      </c>
      <c r="H37" s="321">
        <f t="shared" si="0"/>
        <v>1.5879435483870969</v>
      </c>
      <c r="I37" s="321">
        <f t="shared" si="0"/>
        <v>1.6169623655913983</v>
      </c>
      <c r="J37" s="321">
        <f t="shared" si="0"/>
        <v>1.6438472222222218</v>
      </c>
      <c r="K37" s="321">
        <f t="shared" si="0"/>
        <v>1.6509139784946236</v>
      </c>
      <c r="L37" s="321">
        <f t="shared" si="0"/>
        <v>1.3024166666666674</v>
      </c>
      <c r="M37" s="322">
        <f t="shared" si="0"/>
        <v>0.87295698924731258</v>
      </c>
      <c r="N37" s="332"/>
      <c r="O37" s="319" t="s">
        <v>418</v>
      </c>
      <c r="P37" s="320">
        <f t="shared" ref="P37:AA37" si="1">AVERAGE(P6:P36)</f>
        <v>0.93481182795698881</v>
      </c>
      <c r="Q37" s="321">
        <f t="shared" si="1"/>
        <v>1.0138244047619049</v>
      </c>
      <c r="R37" s="321">
        <f t="shared" si="1"/>
        <v>1.0668010752688166</v>
      </c>
      <c r="S37" s="321">
        <f t="shared" si="1"/>
        <v>1.0240416666666665</v>
      </c>
      <c r="T37" s="321">
        <f t="shared" si="1"/>
        <v>0.94772849462365538</v>
      </c>
      <c r="U37" s="321">
        <f t="shared" si="1"/>
        <v>1.0619305555555558</v>
      </c>
      <c r="V37" s="321">
        <f t="shared" si="1"/>
        <v>1.1627284946236567</v>
      </c>
      <c r="W37" s="321">
        <f t="shared" si="1"/>
        <v>1.2285618279569885</v>
      </c>
      <c r="X37" s="321">
        <f t="shared" si="1"/>
        <v>1.2835416666666668</v>
      </c>
      <c r="Y37" s="321">
        <f t="shared" si="1"/>
        <v>1.3361827956989243</v>
      </c>
      <c r="Z37" s="321">
        <f t="shared" si="1"/>
        <v>1.1728194444444442</v>
      </c>
      <c r="AA37" s="322">
        <f t="shared" si="1"/>
        <v>1.0680510752688168</v>
      </c>
      <c r="AB37" s="319" t="s">
        <v>418</v>
      </c>
      <c r="AC37" s="320">
        <f t="shared" ref="AC37:AN37" si="2">AVERAGE(AC6:AC36)</f>
        <v>1.194543010752688</v>
      </c>
      <c r="AD37" s="321">
        <f t="shared" si="2"/>
        <v>1.3103720238095231</v>
      </c>
      <c r="AE37" s="321">
        <f t="shared" si="2"/>
        <v>1.4213844086021505</v>
      </c>
      <c r="AF37" s="321">
        <f t="shared" si="2"/>
        <v>1.2755972222222229</v>
      </c>
      <c r="AG37" s="321">
        <f t="shared" si="2"/>
        <v>1.2965322580645158</v>
      </c>
      <c r="AH37" s="321">
        <f t="shared" si="2"/>
        <v>1.7258472222222234</v>
      </c>
      <c r="AI37" s="321">
        <f t="shared" si="2"/>
        <v>2.6595161290322578</v>
      </c>
      <c r="AJ37" s="321">
        <f t="shared" si="2"/>
        <v>3.2343279569892478</v>
      </c>
      <c r="AK37" s="321">
        <f t="shared" si="2"/>
        <v>3.5007499999999991</v>
      </c>
      <c r="AL37" s="321">
        <f t="shared" si="2"/>
        <v>3.5917473118279553</v>
      </c>
      <c r="AM37" s="321">
        <f t="shared" si="2"/>
        <v>2.1897361111111109</v>
      </c>
      <c r="AN37" s="322">
        <f t="shared" si="2"/>
        <v>1.220362903225807</v>
      </c>
      <c r="AO37" s="332"/>
      <c r="AP37" s="319" t="s">
        <v>418</v>
      </c>
      <c r="AQ37" s="320">
        <f t="shared" ref="AQ37:BB37" si="3">AVERAGE(AQ6:AQ36)</f>
        <v>0.41181451612903225</v>
      </c>
      <c r="AR37" s="321">
        <f t="shared" si="3"/>
        <v>0.51900297619047597</v>
      </c>
      <c r="AS37" s="321">
        <f t="shared" si="3"/>
        <v>0.62396505376344069</v>
      </c>
      <c r="AT37" s="321">
        <f t="shared" si="3"/>
        <v>0.51298611111111103</v>
      </c>
      <c r="AU37" s="321">
        <f t="shared" si="3"/>
        <v>0.54065860215053729</v>
      </c>
      <c r="AV37" s="321">
        <f t="shared" si="3"/>
        <v>0.78804166666666664</v>
      </c>
      <c r="AW37" s="321">
        <f t="shared" si="3"/>
        <v>0.96991935483870984</v>
      </c>
      <c r="AX37" s="321">
        <f t="shared" si="3"/>
        <v>0.93912634408602136</v>
      </c>
      <c r="AY37" s="321">
        <f t="shared" si="3"/>
        <v>1.036541666666666</v>
      </c>
      <c r="AZ37" s="321">
        <f t="shared" si="3"/>
        <v>1.0045295698924728</v>
      </c>
      <c r="BA37" s="321">
        <f t="shared" si="3"/>
        <v>0.60105555555555579</v>
      </c>
      <c r="BB37" s="322">
        <f t="shared" si="3"/>
        <v>0.54834677419354827</v>
      </c>
      <c r="BE37" s="196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69" ht="15.6" customHeight="1">
      <c r="A38" s="323" t="s">
        <v>419</v>
      </c>
      <c r="B38" s="333">
        <v>1.41</v>
      </c>
      <c r="C38" s="334">
        <v>1.42</v>
      </c>
      <c r="D38" s="325">
        <v>1.41</v>
      </c>
      <c r="E38" s="325">
        <v>1.34</v>
      </c>
      <c r="F38" s="334">
        <v>1.37</v>
      </c>
      <c r="G38" s="325">
        <v>1.45</v>
      </c>
      <c r="H38" s="334">
        <v>1.53</v>
      </c>
      <c r="I38" s="334">
        <v>1.58</v>
      </c>
      <c r="J38" s="334">
        <v>1.59</v>
      </c>
      <c r="K38" s="334">
        <v>1.58</v>
      </c>
      <c r="L38" s="334">
        <v>0.880000000000001</v>
      </c>
      <c r="M38" s="335">
        <v>0.84000000000000097</v>
      </c>
      <c r="N38" s="336"/>
      <c r="O38" s="323" t="s">
        <v>419</v>
      </c>
      <c r="P38" s="324">
        <v>0.85</v>
      </c>
      <c r="Q38" s="325">
        <v>0.88</v>
      </c>
      <c r="R38" s="325">
        <v>0.9</v>
      </c>
      <c r="S38" s="325">
        <v>0.84</v>
      </c>
      <c r="T38" s="325">
        <v>0.89</v>
      </c>
      <c r="U38" s="325">
        <v>0.99</v>
      </c>
      <c r="V38" s="325">
        <v>1.08</v>
      </c>
      <c r="W38" s="325">
        <v>1.19</v>
      </c>
      <c r="X38" s="325">
        <v>1.18</v>
      </c>
      <c r="Y38" s="325">
        <v>1.22</v>
      </c>
      <c r="Z38" s="325">
        <v>1.01</v>
      </c>
      <c r="AA38" s="326">
        <v>0.95</v>
      </c>
      <c r="AB38" s="323" t="s">
        <v>419</v>
      </c>
      <c r="AC38" s="333">
        <v>1.07</v>
      </c>
      <c r="AD38" s="334">
        <v>1.23</v>
      </c>
      <c r="AE38" s="334">
        <v>1.3</v>
      </c>
      <c r="AF38" s="334">
        <v>0.83</v>
      </c>
      <c r="AG38" s="325">
        <v>1.2</v>
      </c>
      <c r="AH38" s="334">
        <v>1.34</v>
      </c>
      <c r="AI38" s="325">
        <v>2.06</v>
      </c>
      <c r="AJ38" s="334">
        <v>3.06</v>
      </c>
      <c r="AK38" s="334">
        <v>3.37</v>
      </c>
      <c r="AL38" s="334">
        <v>3.52</v>
      </c>
      <c r="AM38" s="334">
        <v>1.27</v>
      </c>
      <c r="AN38" s="335">
        <v>1.1599999999999999</v>
      </c>
      <c r="AO38" s="336"/>
      <c r="AP38" s="323" t="s">
        <v>419</v>
      </c>
      <c r="AQ38" s="324">
        <v>0.32</v>
      </c>
      <c r="AR38" s="325">
        <v>0.47</v>
      </c>
      <c r="AS38" s="325">
        <v>0.55000000000000004</v>
      </c>
      <c r="AT38" s="325">
        <v>0.3</v>
      </c>
      <c r="AU38" s="325">
        <v>0.43</v>
      </c>
      <c r="AV38" s="325">
        <v>0.64</v>
      </c>
      <c r="AW38" s="325">
        <v>0.81</v>
      </c>
      <c r="AX38" s="325">
        <v>0.81</v>
      </c>
      <c r="AY38" s="334">
        <v>0.92</v>
      </c>
      <c r="AZ38" s="334">
        <v>0.77</v>
      </c>
      <c r="BA38" s="334">
        <v>0.54</v>
      </c>
      <c r="BB38" s="335">
        <v>0.52</v>
      </c>
      <c r="BE38" s="196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</row>
    <row r="39" spans="1:69" ht="15.6" customHeight="1">
      <c r="A39" s="328" t="s">
        <v>420</v>
      </c>
      <c r="B39" s="337">
        <v>1.48</v>
      </c>
      <c r="C39" s="338">
        <v>1.51</v>
      </c>
      <c r="D39" s="338">
        <v>1.54</v>
      </c>
      <c r="E39" s="338">
        <v>1.55</v>
      </c>
      <c r="F39" s="338">
        <v>1.47</v>
      </c>
      <c r="G39" s="338">
        <v>1.57</v>
      </c>
      <c r="H39" s="338">
        <v>1.64</v>
      </c>
      <c r="I39" s="330">
        <v>1.67</v>
      </c>
      <c r="J39" s="338">
        <v>1.68</v>
      </c>
      <c r="K39" s="330">
        <v>1.7</v>
      </c>
      <c r="L39" s="330">
        <v>1.6</v>
      </c>
      <c r="M39" s="339">
        <v>0.94000000000000095</v>
      </c>
      <c r="N39" s="336"/>
      <c r="O39" s="328" t="s">
        <v>420</v>
      </c>
      <c r="P39" s="329">
        <v>0.99</v>
      </c>
      <c r="Q39" s="330">
        <v>1.08</v>
      </c>
      <c r="R39" s="330">
        <v>1.1399999999999999</v>
      </c>
      <c r="S39" s="330">
        <v>1.1599999999999999</v>
      </c>
      <c r="T39" s="330">
        <v>1.02</v>
      </c>
      <c r="U39" s="330">
        <v>1.1399999999999999</v>
      </c>
      <c r="V39" s="330">
        <v>1.23</v>
      </c>
      <c r="W39" s="330">
        <v>1.27</v>
      </c>
      <c r="X39" s="330">
        <v>1.37</v>
      </c>
      <c r="Y39" s="330">
        <v>1.41</v>
      </c>
      <c r="Z39" s="330">
        <v>1.34</v>
      </c>
      <c r="AA39" s="331">
        <v>1.21</v>
      </c>
      <c r="AB39" s="328" t="s">
        <v>420</v>
      </c>
      <c r="AC39" s="337">
        <v>1.27</v>
      </c>
      <c r="AD39" s="330">
        <v>1.32</v>
      </c>
      <c r="AE39" s="338">
        <v>1.62</v>
      </c>
      <c r="AF39" s="338">
        <v>1.67</v>
      </c>
      <c r="AG39" s="338">
        <v>1.35</v>
      </c>
      <c r="AH39" s="338">
        <v>2.08</v>
      </c>
      <c r="AI39" s="338">
        <v>3.06</v>
      </c>
      <c r="AJ39" s="338">
        <v>3.37</v>
      </c>
      <c r="AK39" s="338">
        <v>3.58</v>
      </c>
      <c r="AL39" s="338">
        <v>3.62</v>
      </c>
      <c r="AM39" s="338">
        <v>3.52</v>
      </c>
      <c r="AN39" s="339">
        <v>1.3</v>
      </c>
      <c r="AO39" s="336"/>
      <c r="AP39" s="328" t="s">
        <v>420</v>
      </c>
      <c r="AQ39" s="329">
        <v>0.49</v>
      </c>
      <c r="AR39" s="330">
        <v>0.56999999999999995</v>
      </c>
      <c r="AS39" s="330">
        <v>0.7</v>
      </c>
      <c r="AT39" s="330">
        <v>0.7</v>
      </c>
      <c r="AU39" s="330">
        <v>0.65</v>
      </c>
      <c r="AV39" s="330">
        <v>0.9</v>
      </c>
      <c r="AW39" s="330">
        <v>1.1000000000000001</v>
      </c>
      <c r="AX39" s="330">
        <v>1.1200000000000001</v>
      </c>
      <c r="AY39" s="338">
        <v>1.1200000000000001</v>
      </c>
      <c r="AZ39" s="338">
        <v>1.0900000000000001</v>
      </c>
      <c r="BA39" s="338">
        <v>0.8</v>
      </c>
      <c r="BB39" s="339">
        <v>0.57999999999999996</v>
      </c>
      <c r="BE39" s="196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</row>
    <row r="40" spans="1:69" ht="15.6" customHeight="1">
      <c r="A40" s="422" t="s">
        <v>513</v>
      </c>
      <c r="B40" s="422"/>
      <c r="C40" s="422"/>
      <c r="D40" s="421" t="s">
        <v>514</v>
      </c>
      <c r="E40" s="421"/>
      <c r="F40" s="421"/>
      <c r="G40" s="421"/>
      <c r="H40" s="421"/>
      <c r="I40" s="422" t="s">
        <v>515</v>
      </c>
      <c r="J40" s="422"/>
      <c r="K40" s="422"/>
      <c r="L40" s="422"/>
      <c r="M40" s="422"/>
      <c r="N40" s="315"/>
      <c r="O40" s="422" t="s">
        <v>516</v>
      </c>
      <c r="P40" s="422"/>
      <c r="Q40" s="422"/>
      <c r="R40" s="421" t="s">
        <v>517</v>
      </c>
      <c r="S40" s="421"/>
      <c r="T40" s="421"/>
      <c r="U40" s="421"/>
      <c r="V40" s="421"/>
      <c r="W40" s="422" t="s">
        <v>518</v>
      </c>
      <c r="X40" s="422"/>
      <c r="Y40" s="422"/>
      <c r="Z40" s="422"/>
      <c r="AA40" s="422"/>
      <c r="AB40" s="422" t="s">
        <v>519</v>
      </c>
      <c r="AC40" s="422"/>
      <c r="AD40" s="422"/>
      <c r="AE40" s="421" t="s">
        <v>520</v>
      </c>
      <c r="AF40" s="421"/>
      <c r="AG40" s="421"/>
      <c r="AH40" s="421"/>
      <c r="AI40" s="421"/>
      <c r="AJ40" s="422" t="s">
        <v>521</v>
      </c>
      <c r="AK40" s="422"/>
      <c r="AL40" s="422"/>
      <c r="AM40" s="422"/>
      <c r="AN40" s="422"/>
      <c r="AO40" s="315"/>
      <c r="AP40" s="422" t="s">
        <v>522</v>
      </c>
      <c r="AQ40" s="422"/>
      <c r="AR40" s="422"/>
      <c r="AS40" s="421" t="s">
        <v>523</v>
      </c>
      <c r="AT40" s="421"/>
      <c r="AU40" s="421"/>
      <c r="AV40" s="421"/>
      <c r="AW40" s="421"/>
      <c r="AX40" s="422" t="s">
        <v>524</v>
      </c>
      <c r="AY40" s="422"/>
      <c r="AZ40" s="422"/>
      <c r="BA40" s="422"/>
      <c r="BB40" s="422"/>
      <c r="BE40" s="196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</row>
    <row r="41" spans="1:69" ht="15.6" customHeight="1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421" t="s">
        <v>525</v>
      </c>
      <c r="BA41" s="421"/>
      <c r="BB41" s="421"/>
      <c r="BE41" s="196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</row>
    <row r="42" spans="1:69" ht="15.6" customHeight="1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E42" s="196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</row>
    <row r="43" spans="1:69" ht="15.6" customHeight="1">
      <c r="A43" s="421" t="s">
        <v>526</v>
      </c>
      <c r="B43" s="421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421" t="s">
        <v>527</v>
      </c>
      <c r="AC43" s="421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196"/>
      <c r="BD43" s="196"/>
      <c r="BE43" s="196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</row>
    <row r="44" spans="1:69" ht="16.7" customHeight="1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196"/>
      <c r="BD44" s="196"/>
      <c r="BE44" s="196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</row>
    <row r="45" spans="1:69" ht="16.7" customHeight="1">
      <c r="A45" s="315" t="s">
        <v>528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 t="s">
        <v>529</v>
      </c>
      <c r="L45" s="315"/>
      <c r="M45" s="315"/>
      <c r="N45" s="315"/>
      <c r="O45" s="315" t="s">
        <v>530</v>
      </c>
      <c r="P45" s="315"/>
      <c r="Q45" s="315"/>
      <c r="R45" s="315"/>
      <c r="S45" s="315"/>
      <c r="T45" s="315"/>
      <c r="U45" s="315"/>
      <c r="V45" s="315"/>
      <c r="W45" s="316" t="s">
        <v>506</v>
      </c>
      <c r="X45" s="315"/>
      <c r="Y45" s="315"/>
      <c r="Z45" s="315"/>
      <c r="AA45" s="315"/>
      <c r="AB45" s="315" t="s">
        <v>531</v>
      </c>
      <c r="AC45" s="315"/>
      <c r="AD45" s="315"/>
      <c r="AE45" s="315"/>
      <c r="AF45" s="315"/>
      <c r="AG45" s="315"/>
      <c r="AH45" s="315"/>
      <c r="AI45" s="315"/>
      <c r="AJ45" s="316" t="s">
        <v>532</v>
      </c>
      <c r="AK45" s="315"/>
      <c r="AL45" s="315"/>
      <c r="AM45" s="315"/>
      <c r="AN45" s="315"/>
      <c r="AO45" s="315"/>
      <c r="AP45" s="315" t="s">
        <v>533</v>
      </c>
      <c r="AQ45" s="315"/>
      <c r="AR45" s="315"/>
      <c r="AS45" s="315"/>
      <c r="AT45" s="315"/>
      <c r="AU45" s="315"/>
      <c r="AV45" s="315"/>
      <c r="AW45" s="315"/>
      <c r="AX45" s="315"/>
      <c r="AY45" s="316" t="s">
        <v>532</v>
      </c>
      <c r="AZ45" s="315"/>
      <c r="BA45" s="315"/>
      <c r="BB45" s="315"/>
      <c r="BD45" s="196"/>
      <c r="BE45" s="196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</row>
    <row r="46" spans="1:69" ht="16.7" customHeight="1">
      <c r="A46" s="423" t="s">
        <v>415</v>
      </c>
      <c r="B46" s="424" t="s">
        <v>416</v>
      </c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315"/>
      <c r="O46" s="423" t="s">
        <v>417</v>
      </c>
      <c r="P46" s="424" t="s">
        <v>416</v>
      </c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3" t="s">
        <v>415</v>
      </c>
      <c r="AC46" s="426" t="s">
        <v>416</v>
      </c>
      <c r="AD46" s="426"/>
      <c r="AE46" s="426"/>
      <c r="AF46" s="426"/>
      <c r="AG46" s="426"/>
      <c r="AH46" s="426"/>
      <c r="AI46" s="426"/>
      <c r="AJ46" s="426"/>
      <c r="AK46" s="426"/>
      <c r="AL46" s="426"/>
      <c r="AM46" s="426"/>
      <c r="AN46" s="426"/>
      <c r="AO46" s="315"/>
      <c r="AP46" s="423" t="s">
        <v>417</v>
      </c>
      <c r="AQ46" s="424" t="s">
        <v>416</v>
      </c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D46" s="196"/>
      <c r="BE46" s="196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69" ht="16.7" customHeight="1">
      <c r="A47" s="423"/>
      <c r="B47" s="317">
        <v>1</v>
      </c>
      <c r="C47" s="317">
        <v>2</v>
      </c>
      <c r="D47" s="317">
        <v>3</v>
      </c>
      <c r="E47" s="317">
        <v>4</v>
      </c>
      <c r="F47" s="317">
        <v>5</v>
      </c>
      <c r="G47" s="317">
        <v>6</v>
      </c>
      <c r="H47" s="317">
        <v>7</v>
      </c>
      <c r="I47" s="317">
        <v>8</v>
      </c>
      <c r="J47" s="317">
        <v>9</v>
      </c>
      <c r="K47" s="317">
        <v>10</v>
      </c>
      <c r="L47" s="317">
        <v>11</v>
      </c>
      <c r="M47" s="317">
        <v>12</v>
      </c>
      <c r="N47" s="318"/>
      <c r="O47" s="423"/>
      <c r="P47" s="317">
        <v>1</v>
      </c>
      <c r="Q47" s="317">
        <v>2</v>
      </c>
      <c r="R47" s="317">
        <v>3</v>
      </c>
      <c r="S47" s="317">
        <v>4</v>
      </c>
      <c r="T47" s="317">
        <v>5</v>
      </c>
      <c r="U47" s="317">
        <v>6</v>
      </c>
      <c r="V47" s="317">
        <v>7</v>
      </c>
      <c r="W47" s="317">
        <v>8</v>
      </c>
      <c r="X47" s="317">
        <v>9</v>
      </c>
      <c r="Y47" s="317">
        <v>10</v>
      </c>
      <c r="Z47" s="317">
        <v>11</v>
      </c>
      <c r="AA47" s="317">
        <v>12</v>
      </c>
      <c r="AB47" s="423"/>
      <c r="AC47" s="317">
        <v>1</v>
      </c>
      <c r="AD47" s="317">
        <v>2</v>
      </c>
      <c r="AE47" s="317">
        <v>3</v>
      </c>
      <c r="AF47" s="317">
        <v>4</v>
      </c>
      <c r="AG47" s="317">
        <v>5</v>
      </c>
      <c r="AH47" s="317">
        <v>6</v>
      </c>
      <c r="AI47" s="317">
        <v>7</v>
      </c>
      <c r="AJ47" s="317">
        <v>8</v>
      </c>
      <c r="AK47" s="317">
        <v>9</v>
      </c>
      <c r="AL47" s="317">
        <v>10</v>
      </c>
      <c r="AM47" s="317">
        <v>11</v>
      </c>
      <c r="AN47" s="317">
        <v>12</v>
      </c>
      <c r="AO47" s="318"/>
      <c r="AP47" s="423"/>
      <c r="AQ47" s="317">
        <v>1</v>
      </c>
      <c r="AR47" s="317">
        <v>2</v>
      </c>
      <c r="AS47" s="317">
        <v>3</v>
      </c>
      <c r="AT47" s="317">
        <v>4</v>
      </c>
      <c r="AU47" s="317">
        <v>5</v>
      </c>
      <c r="AV47" s="317">
        <v>6</v>
      </c>
      <c r="AW47" s="317">
        <v>7</v>
      </c>
      <c r="AX47" s="317">
        <v>8</v>
      </c>
      <c r="AY47" s="317">
        <v>9</v>
      </c>
      <c r="AZ47" s="317">
        <v>10</v>
      </c>
      <c r="BA47" s="317">
        <v>11</v>
      </c>
      <c r="BB47" s="317">
        <v>12</v>
      </c>
      <c r="BD47" s="196"/>
      <c r="BE47" s="196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</row>
    <row r="48" spans="1:69" ht="16.7" customHeight="1">
      <c r="A48" s="319">
        <v>1</v>
      </c>
      <c r="B48" s="340"/>
      <c r="C48" s="341"/>
      <c r="D48" s="341"/>
      <c r="E48" s="341"/>
      <c r="F48" s="341"/>
      <c r="G48" s="321">
        <v>0.56499999999999995</v>
      </c>
      <c r="H48" s="321">
        <v>0.67625000000000002</v>
      </c>
      <c r="I48" s="321">
        <v>0.78</v>
      </c>
      <c r="J48" s="321">
        <v>0.82791666666666697</v>
      </c>
      <c r="K48" s="321">
        <v>0.913333333333334</v>
      </c>
      <c r="L48" s="321">
        <v>0.81583333333333397</v>
      </c>
      <c r="M48" s="322">
        <v>0.58708333333333296</v>
      </c>
      <c r="N48" s="318"/>
      <c r="O48" s="319">
        <v>1</v>
      </c>
      <c r="P48" s="320">
        <v>1.09916666666667</v>
      </c>
      <c r="Q48" s="321">
        <v>1.1825000000000001</v>
      </c>
      <c r="R48" s="321">
        <v>1.1725000000000001</v>
      </c>
      <c r="S48" s="321">
        <v>1.23</v>
      </c>
      <c r="T48" s="321">
        <v>1.1174999999999999</v>
      </c>
      <c r="U48" s="321">
        <v>1.2295833333333299</v>
      </c>
      <c r="V48" s="321">
        <v>1.32958333333333</v>
      </c>
      <c r="W48" s="321">
        <v>1.45708333333333</v>
      </c>
      <c r="X48" s="321">
        <v>1.48458333333333</v>
      </c>
      <c r="Y48" s="321">
        <v>1.6016666666666699</v>
      </c>
      <c r="Z48" s="321">
        <v>1.20583333333333</v>
      </c>
      <c r="AA48" s="322">
        <v>1.1950000000000001</v>
      </c>
      <c r="AB48" s="319">
        <v>1</v>
      </c>
      <c r="AC48" s="342">
        <v>0.59833333333333305</v>
      </c>
      <c r="AD48" s="343">
        <v>0.57833333333333303</v>
      </c>
      <c r="AE48" s="343">
        <v>0.56166666666666698</v>
      </c>
      <c r="AF48" s="343">
        <v>0.51749999999999996</v>
      </c>
      <c r="AG48" s="343">
        <v>0.54041666666666599</v>
      </c>
      <c r="AH48" s="343">
        <v>0.49333333333333301</v>
      </c>
      <c r="AI48" s="343">
        <v>0.39250000000000002</v>
      </c>
      <c r="AJ48" s="343">
        <v>0.32791666666666702</v>
      </c>
      <c r="AK48" s="343">
        <v>0.28666666666666701</v>
      </c>
      <c r="AL48" s="343">
        <v>0.24333333333333301</v>
      </c>
      <c r="AM48" s="343">
        <v>0.29416666666666702</v>
      </c>
      <c r="AN48" s="344">
        <v>0.42916666666666697</v>
      </c>
      <c r="AO48" s="318"/>
      <c r="AP48" s="319">
        <v>1</v>
      </c>
      <c r="AQ48" s="320">
        <v>0.15333333333333299</v>
      </c>
      <c r="AR48" s="321">
        <v>0.175416666666667</v>
      </c>
      <c r="AS48" s="321">
        <v>0.19916666666666699</v>
      </c>
      <c r="AT48" s="321">
        <v>0.244166666666667</v>
      </c>
      <c r="AU48" s="321">
        <v>0.16</v>
      </c>
      <c r="AV48" s="321">
        <v>0.25291666666666701</v>
      </c>
      <c r="AW48" s="321">
        <v>0.27124999999999999</v>
      </c>
      <c r="AX48" s="321">
        <v>0.28875000000000001</v>
      </c>
      <c r="AY48" s="321">
        <v>0.29916666666666603</v>
      </c>
      <c r="AZ48" s="321">
        <v>0.30333333333333301</v>
      </c>
      <c r="BA48" s="321">
        <v>0.24</v>
      </c>
      <c r="BB48" s="322">
        <v>0.22625000000000001</v>
      </c>
      <c r="BD48" s="196"/>
      <c r="BE48" s="196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</row>
    <row r="49" spans="1:69" ht="16.7" customHeight="1">
      <c r="A49" s="323">
        <v>2</v>
      </c>
      <c r="B49" s="345"/>
      <c r="C49" s="346"/>
      <c r="D49" s="346"/>
      <c r="E49" s="346"/>
      <c r="F49" s="346"/>
      <c r="G49" s="325">
        <v>0.574583333333333</v>
      </c>
      <c r="H49" s="325">
        <v>0.68666666666666698</v>
      </c>
      <c r="I49" s="325">
        <v>0.78333333333333399</v>
      </c>
      <c r="J49" s="325">
        <v>0.824583333333334</v>
      </c>
      <c r="K49" s="325">
        <v>0.92416666666666702</v>
      </c>
      <c r="L49" s="325">
        <v>0.81541666666666701</v>
      </c>
      <c r="M49" s="326">
        <v>0.63333333333333397</v>
      </c>
      <c r="N49" s="318"/>
      <c r="O49" s="323">
        <v>2</v>
      </c>
      <c r="P49" s="324">
        <v>1.04416666666667</v>
      </c>
      <c r="Q49" s="325">
        <v>1.18</v>
      </c>
      <c r="R49" s="325">
        <v>1.17458333333333</v>
      </c>
      <c r="S49" s="325">
        <v>1.2320833333333301</v>
      </c>
      <c r="T49" s="325">
        <v>1.125</v>
      </c>
      <c r="U49" s="325">
        <v>1.24291666666667</v>
      </c>
      <c r="V49" s="325">
        <v>1.34083333333333</v>
      </c>
      <c r="W49" s="325">
        <v>1.4620833333333301</v>
      </c>
      <c r="X49" s="325">
        <v>1.48833333333333</v>
      </c>
      <c r="Y49" s="325">
        <v>1.61375</v>
      </c>
      <c r="Z49" s="325">
        <v>1.2175</v>
      </c>
      <c r="AA49" s="326">
        <v>1.21875</v>
      </c>
      <c r="AB49" s="323">
        <v>2</v>
      </c>
      <c r="AC49" s="347">
        <v>0.60041666666666604</v>
      </c>
      <c r="AD49" s="348">
        <v>0.57833333333333303</v>
      </c>
      <c r="AE49" s="348">
        <v>0.55958333333333399</v>
      </c>
      <c r="AF49" s="348">
        <v>0.50624999999999998</v>
      </c>
      <c r="AG49" s="348">
        <v>0.54458333333333298</v>
      </c>
      <c r="AH49" s="348">
        <v>0.48749999999999999</v>
      </c>
      <c r="AI49" s="348">
        <v>0.38500000000000001</v>
      </c>
      <c r="AJ49" s="348">
        <v>0.32250000000000001</v>
      </c>
      <c r="AK49" s="348">
        <v>0.288333333333333</v>
      </c>
      <c r="AL49" s="348">
        <v>0.237916666666667</v>
      </c>
      <c r="AM49" s="348">
        <v>0.29875000000000002</v>
      </c>
      <c r="AN49" s="349">
        <v>0.41875000000000001</v>
      </c>
      <c r="AO49" s="318"/>
      <c r="AP49" s="323">
        <v>2</v>
      </c>
      <c r="AQ49" s="324">
        <v>0.12416666666666699</v>
      </c>
      <c r="AR49" s="325">
        <v>0.185</v>
      </c>
      <c r="AS49" s="325">
        <v>0.2</v>
      </c>
      <c r="AT49" s="325">
        <v>0.25541666666666701</v>
      </c>
      <c r="AU49" s="325">
        <v>0.168333333333333</v>
      </c>
      <c r="AV49" s="325">
        <v>0.26291666666666702</v>
      </c>
      <c r="AW49" s="325">
        <v>0.27875</v>
      </c>
      <c r="AX49" s="325">
        <v>0.293333333333333</v>
      </c>
      <c r="AY49" s="325">
        <v>0.29708333333333298</v>
      </c>
      <c r="AZ49" s="325">
        <v>0.30458333333333298</v>
      </c>
      <c r="BA49" s="325">
        <v>0.24</v>
      </c>
      <c r="BB49" s="326">
        <v>0.23958333333333301</v>
      </c>
      <c r="BD49" s="196"/>
      <c r="BE49" s="196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</row>
    <row r="50" spans="1:69" ht="16.7" customHeight="1">
      <c r="A50" s="323">
        <v>3</v>
      </c>
      <c r="B50" s="324">
        <v>0.44</v>
      </c>
      <c r="C50" s="325">
        <v>0.54</v>
      </c>
      <c r="D50" s="325">
        <v>0.57999999999999996</v>
      </c>
      <c r="E50" s="325">
        <v>0.65</v>
      </c>
      <c r="F50" s="325">
        <v>0.47</v>
      </c>
      <c r="G50" s="325">
        <v>0.58374999999999999</v>
      </c>
      <c r="H50" s="325">
        <v>0.69791666666666696</v>
      </c>
      <c r="I50" s="325">
        <v>0.79749999999999999</v>
      </c>
      <c r="J50" s="325">
        <v>0.84125000000000005</v>
      </c>
      <c r="K50" s="325">
        <v>0.92249999999999999</v>
      </c>
      <c r="L50" s="325">
        <v>0.81125000000000003</v>
      </c>
      <c r="M50" s="326">
        <v>0.61624999999999996</v>
      </c>
      <c r="N50" s="318"/>
      <c r="O50" s="323">
        <v>3</v>
      </c>
      <c r="P50" s="324">
        <v>1.04291666666667</v>
      </c>
      <c r="Q50" s="325">
        <v>1.18</v>
      </c>
      <c r="R50" s="325">
        <v>1.17166666666667</v>
      </c>
      <c r="S50" s="325">
        <v>1.23458333333333</v>
      </c>
      <c r="T50" s="325">
        <v>1.13083333333333</v>
      </c>
      <c r="U50" s="325">
        <v>1.2566666666666699</v>
      </c>
      <c r="V50" s="325">
        <v>1.3687499999999999</v>
      </c>
      <c r="W50" s="325">
        <v>1.48291666666667</v>
      </c>
      <c r="X50" s="325">
        <v>1.4933333333333301</v>
      </c>
      <c r="Y50" s="325">
        <v>1.61791666666667</v>
      </c>
      <c r="Z50" s="325">
        <v>1.21708333333333</v>
      </c>
      <c r="AA50" s="326">
        <v>1.2166666666666699</v>
      </c>
      <c r="AB50" s="323">
        <v>3</v>
      </c>
      <c r="AC50" s="347">
        <v>0.60833333333333295</v>
      </c>
      <c r="AD50" s="348">
        <v>0.57499999999999996</v>
      </c>
      <c r="AE50" s="348">
        <v>0.55916666666666703</v>
      </c>
      <c r="AF50" s="348">
        <v>0.5</v>
      </c>
      <c r="AG50" s="348">
        <v>0.54500000000000004</v>
      </c>
      <c r="AH50" s="348">
        <v>0.47166666666666701</v>
      </c>
      <c r="AI50" s="348">
        <v>0.37708333333333299</v>
      </c>
      <c r="AJ50" s="348">
        <v>0.31</v>
      </c>
      <c r="AK50" s="348">
        <v>0.28041666666666698</v>
      </c>
      <c r="AL50" s="348">
        <v>0.236666666666667</v>
      </c>
      <c r="AM50" s="348">
        <v>0.302916666666667</v>
      </c>
      <c r="AN50" s="349">
        <v>0.42125000000000001</v>
      </c>
      <c r="AO50" s="318"/>
      <c r="AP50" s="323">
        <v>3</v>
      </c>
      <c r="AQ50" s="324">
        <v>9.1249999999999901E-2</v>
      </c>
      <c r="AR50" s="325">
        <v>0.19083333333333299</v>
      </c>
      <c r="AS50" s="325">
        <v>0.19625000000000001</v>
      </c>
      <c r="AT50" s="325">
        <v>0.25833333333333303</v>
      </c>
      <c r="AU50" s="325">
        <v>0.17708333333333301</v>
      </c>
      <c r="AV50" s="325">
        <v>0.26374999999999998</v>
      </c>
      <c r="AW50" s="325">
        <v>0.28333333333333299</v>
      </c>
      <c r="AX50" s="325">
        <v>0.30666666666666698</v>
      </c>
      <c r="AY50" s="325">
        <v>0.30499999999999999</v>
      </c>
      <c r="AZ50" s="325">
        <v>0.30916666666666698</v>
      </c>
      <c r="BA50" s="325">
        <v>0.23250000000000001</v>
      </c>
      <c r="BB50" s="326">
        <v>0.24208333333333301</v>
      </c>
      <c r="BD50" s="196"/>
      <c r="BE50" s="196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</row>
    <row r="51" spans="1:69" ht="16.7" customHeight="1">
      <c r="A51" s="323">
        <v>4</v>
      </c>
      <c r="B51" s="324"/>
      <c r="C51" s="325"/>
      <c r="D51" s="325"/>
      <c r="E51" s="325"/>
      <c r="F51" s="325"/>
      <c r="G51" s="325">
        <v>0.59208333333333296</v>
      </c>
      <c r="H51" s="325">
        <v>0.70958333333333401</v>
      </c>
      <c r="I51" s="325">
        <v>0.80583333333333396</v>
      </c>
      <c r="J51" s="325">
        <v>0.85166666666666702</v>
      </c>
      <c r="K51" s="325">
        <v>0.92249999999999999</v>
      </c>
      <c r="L51" s="325">
        <v>0.76500000000000001</v>
      </c>
      <c r="M51" s="326">
        <v>0.59791666666666698</v>
      </c>
      <c r="N51" s="318"/>
      <c r="O51" s="323">
        <v>4</v>
      </c>
      <c r="P51" s="324">
        <v>1.06416666666667</v>
      </c>
      <c r="Q51" s="325">
        <v>1.1770833333333299</v>
      </c>
      <c r="R51" s="325">
        <v>1.1850000000000001</v>
      </c>
      <c r="S51" s="325">
        <v>1.23125</v>
      </c>
      <c r="T51" s="325">
        <v>1.13916666666667</v>
      </c>
      <c r="U51" s="325">
        <v>1.26708333333333</v>
      </c>
      <c r="V51" s="325">
        <v>1.4016666666666699</v>
      </c>
      <c r="W51" s="325">
        <v>1.50833333333333</v>
      </c>
      <c r="X51" s="325">
        <v>1.50166666666667</v>
      </c>
      <c r="Y51" s="325">
        <v>1.61375</v>
      </c>
      <c r="Z51" s="325">
        <v>1.12375</v>
      </c>
      <c r="AA51" s="326">
        <v>1.2050000000000001</v>
      </c>
      <c r="AB51" s="323">
        <v>4</v>
      </c>
      <c r="AC51" s="347">
        <v>0.60791666666666699</v>
      </c>
      <c r="AD51" s="348">
        <v>0.57416666666666705</v>
      </c>
      <c r="AE51" s="348">
        <v>0.55083333333333395</v>
      </c>
      <c r="AF51" s="348">
        <v>0.50416666666666698</v>
      </c>
      <c r="AG51" s="348">
        <v>0.543333333333333</v>
      </c>
      <c r="AH51" s="348">
        <v>0.45791666666666703</v>
      </c>
      <c r="AI51" s="348">
        <v>0.37166666666666698</v>
      </c>
      <c r="AJ51" s="348">
        <v>0.30583333333333301</v>
      </c>
      <c r="AK51" s="348">
        <v>0.27541666666666698</v>
      </c>
      <c r="AL51" s="348">
        <v>0.23708333333333301</v>
      </c>
      <c r="AM51" s="348">
        <v>0.331666666666667</v>
      </c>
      <c r="AN51" s="349">
        <v>0.43375000000000002</v>
      </c>
      <c r="AO51" s="318"/>
      <c r="AP51" s="323">
        <v>4</v>
      </c>
      <c r="AQ51" s="324">
        <v>8.0833333333333202E-2</v>
      </c>
      <c r="AR51" s="325">
        <v>0.18875</v>
      </c>
      <c r="AS51" s="325">
        <v>0.210416666666667</v>
      </c>
      <c r="AT51" s="325">
        <v>0.2525</v>
      </c>
      <c r="AU51" s="325">
        <v>0.17958333333333301</v>
      </c>
      <c r="AV51" s="325">
        <v>0.26</v>
      </c>
      <c r="AW51" s="325">
        <v>0.29249999999999998</v>
      </c>
      <c r="AX51" s="325">
        <v>0.31333333333333302</v>
      </c>
      <c r="AY51" s="325">
        <v>0.30875000000000002</v>
      </c>
      <c r="AZ51" s="325">
        <v>0.30708333333333299</v>
      </c>
      <c r="BA51" s="325">
        <v>0.19375000000000001</v>
      </c>
      <c r="BB51" s="326">
        <v>0.21916666666666701</v>
      </c>
      <c r="BD51" s="196"/>
      <c r="BE51" s="196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</row>
    <row r="52" spans="1:69" ht="16.7" customHeight="1">
      <c r="A52" s="323">
        <v>5</v>
      </c>
      <c r="B52" s="324"/>
      <c r="C52" s="325"/>
      <c r="D52" s="325"/>
      <c r="E52" s="325"/>
      <c r="F52" s="325"/>
      <c r="G52" s="325">
        <v>0.60375000000000001</v>
      </c>
      <c r="H52" s="325">
        <v>0.71499999999999997</v>
      </c>
      <c r="I52" s="325">
        <v>0.80916666666666703</v>
      </c>
      <c r="J52" s="325">
        <v>0.85416666666666696</v>
      </c>
      <c r="K52" s="325">
        <v>0.91249999999999998</v>
      </c>
      <c r="L52" s="325">
        <v>0.706666666666666</v>
      </c>
      <c r="M52" s="326">
        <v>0.57625000000000004</v>
      </c>
      <c r="N52" s="318"/>
      <c r="O52" s="323">
        <v>5</v>
      </c>
      <c r="P52" s="324">
        <v>1.0862499999999999</v>
      </c>
      <c r="Q52" s="325">
        <v>1.17458333333333</v>
      </c>
      <c r="R52" s="325">
        <v>1.1870833333333299</v>
      </c>
      <c r="S52" s="325">
        <v>1.22166666666667</v>
      </c>
      <c r="T52" s="325">
        <v>1.1441666666666701</v>
      </c>
      <c r="U52" s="325">
        <v>1.27833333333333</v>
      </c>
      <c r="V52" s="325">
        <v>1.41791666666667</v>
      </c>
      <c r="W52" s="325">
        <v>1.5308333333333299</v>
      </c>
      <c r="X52" s="325">
        <v>1.5166666666666699</v>
      </c>
      <c r="Y52" s="325">
        <v>1.60375</v>
      </c>
      <c r="Z52" s="325">
        <v>1.11208333333333</v>
      </c>
      <c r="AA52" s="326">
        <v>1.18333333333333</v>
      </c>
      <c r="AB52" s="323">
        <v>5</v>
      </c>
      <c r="AC52" s="347">
        <v>0.60291666666666599</v>
      </c>
      <c r="AD52" s="348">
        <v>0.57666666666666699</v>
      </c>
      <c r="AE52" s="348">
        <v>0.54874999999999996</v>
      </c>
      <c r="AF52" s="348">
        <v>0.51</v>
      </c>
      <c r="AG52" s="348">
        <v>0.54291666666666705</v>
      </c>
      <c r="AH52" s="348">
        <v>0.45</v>
      </c>
      <c r="AI52" s="348">
        <v>0.37</v>
      </c>
      <c r="AJ52" s="348">
        <v>0.30625000000000002</v>
      </c>
      <c r="AK52" s="348">
        <v>0.27083333333333298</v>
      </c>
      <c r="AL52" s="348">
        <v>0.24249999999999999</v>
      </c>
      <c r="AM52" s="348">
        <v>0.35</v>
      </c>
      <c r="AN52" s="349">
        <v>0.44583333333333303</v>
      </c>
      <c r="AO52" s="318"/>
      <c r="AP52" s="323">
        <v>5</v>
      </c>
      <c r="AQ52" s="324">
        <v>8.99999999999999E-2</v>
      </c>
      <c r="AR52" s="325">
        <v>0.180416666666667</v>
      </c>
      <c r="AS52" s="325">
        <v>0.207916666666667</v>
      </c>
      <c r="AT52" s="325">
        <v>0.25166666666666698</v>
      </c>
      <c r="AU52" s="325">
        <v>0.18416666666666701</v>
      </c>
      <c r="AV52" s="325">
        <v>0.26</v>
      </c>
      <c r="AW52" s="325">
        <v>0.290833333333333</v>
      </c>
      <c r="AX52" s="325">
        <v>0.31583333333333302</v>
      </c>
      <c r="AY52" s="325">
        <v>0.30833333333333302</v>
      </c>
      <c r="AZ52" s="325">
        <v>0.30458333333333298</v>
      </c>
      <c r="BA52" s="325">
        <v>0.170833333333333</v>
      </c>
      <c r="BB52" s="326">
        <v>0.20749999999999999</v>
      </c>
      <c r="BD52" s="196"/>
      <c r="BE52" s="196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</row>
    <row r="53" spans="1:69" ht="16.7" customHeight="1">
      <c r="A53" s="323">
        <v>6</v>
      </c>
      <c r="B53" s="324">
        <v>0.45</v>
      </c>
      <c r="C53" s="325">
        <v>0.54</v>
      </c>
      <c r="D53" s="325">
        <v>0.55000000000000004</v>
      </c>
      <c r="E53" s="325">
        <v>0.66</v>
      </c>
      <c r="F53" s="325">
        <v>0.53</v>
      </c>
      <c r="G53" s="325">
        <v>0.605833333333333</v>
      </c>
      <c r="H53" s="325">
        <v>0.71791666666666698</v>
      </c>
      <c r="I53" s="325">
        <v>0.81916666666666704</v>
      </c>
      <c r="J53" s="325">
        <v>0.85541666666666705</v>
      </c>
      <c r="K53" s="325">
        <v>0.91250000000000098</v>
      </c>
      <c r="L53" s="325">
        <v>0.69708333333333306</v>
      </c>
      <c r="M53" s="326">
        <v>0.55791666666666695</v>
      </c>
      <c r="N53" s="318"/>
      <c r="O53" s="323">
        <v>6</v>
      </c>
      <c r="P53" s="324">
        <v>1.0929166666666701</v>
      </c>
      <c r="Q53" s="325">
        <v>1.18333333333333</v>
      </c>
      <c r="R53" s="325">
        <v>1.18</v>
      </c>
      <c r="S53" s="325">
        <v>1.22458333333333</v>
      </c>
      <c r="T53" s="325">
        <v>1.15333333333333</v>
      </c>
      <c r="U53" s="325">
        <v>1.2804166666666701</v>
      </c>
      <c r="V53" s="325">
        <v>1.4279166666666701</v>
      </c>
      <c r="W53" s="325">
        <v>1.5525</v>
      </c>
      <c r="X53" s="325">
        <v>1.5291666666666699</v>
      </c>
      <c r="Y53" s="325">
        <v>1.61083333333333</v>
      </c>
      <c r="Z53" s="325">
        <v>1.13916666666667</v>
      </c>
      <c r="AA53" s="326">
        <v>1.1695833333333301</v>
      </c>
      <c r="AB53" s="323">
        <v>6</v>
      </c>
      <c r="AC53" s="347">
        <v>0.60166666666666602</v>
      </c>
      <c r="AD53" s="348">
        <v>0.57083333333333397</v>
      </c>
      <c r="AE53" s="348">
        <v>0.55374999999999996</v>
      </c>
      <c r="AF53" s="348">
        <v>0.507083333333333</v>
      </c>
      <c r="AG53" s="348">
        <v>0.53</v>
      </c>
      <c r="AH53" s="348">
        <v>0.44624999999999998</v>
      </c>
      <c r="AI53" s="348">
        <v>0.36749999999999999</v>
      </c>
      <c r="AJ53" s="348">
        <v>0.30333333333333301</v>
      </c>
      <c r="AK53" s="348">
        <v>0.269166666666666</v>
      </c>
      <c r="AL53" s="348">
        <v>0.23833333333333301</v>
      </c>
      <c r="AM53" s="348">
        <v>0.350833333333333</v>
      </c>
      <c r="AN53" s="349">
        <v>0.45291666666666702</v>
      </c>
      <c r="AO53" s="318"/>
      <c r="AP53" s="323">
        <v>6</v>
      </c>
      <c r="AQ53" s="324">
        <v>0.100833333333333</v>
      </c>
      <c r="AR53" s="325">
        <v>0.19</v>
      </c>
      <c r="AS53" s="325">
        <v>0.20583333333333301</v>
      </c>
      <c r="AT53" s="325">
        <v>0.25208333333333299</v>
      </c>
      <c r="AU53" s="325">
        <v>0.21083333333333301</v>
      </c>
      <c r="AV53" s="325">
        <v>0.26</v>
      </c>
      <c r="AW53" s="325">
        <v>0.288333333333333</v>
      </c>
      <c r="AX53" s="325">
        <v>0.32083333333333303</v>
      </c>
      <c r="AY53" s="325">
        <v>0.30875000000000002</v>
      </c>
      <c r="AZ53" s="325">
        <v>0.30333333333333301</v>
      </c>
      <c r="BA53" s="325">
        <v>0.19166666666666701</v>
      </c>
      <c r="BB53" s="326">
        <v>0.20041666666666699</v>
      </c>
      <c r="BD53" s="196"/>
      <c r="BE53" s="196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</row>
    <row r="54" spans="1:69" ht="16.7" customHeight="1">
      <c r="A54" s="323">
        <v>7</v>
      </c>
      <c r="B54" s="324"/>
      <c r="C54" s="325"/>
      <c r="D54" s="325"/>
      <c r="E54" s="325"/>
      <c r="F54" s="325"/>
      <c r="G54" s="325">
        <v>0.60875000000000001</v>
      </c>
      <c r="H54" s="325">
        <v>0.72541666666666704</v>
      </c>
      <c r="I54" s="325">
        <v>0.82125000000000004</v>
      </c>
      <c r="J54" s="325">
        <v>0.86124999999999996</v>
      </c>
      <c r="K54" s="325">
        <v>0.92</v>
      </c>
      <c r="L54" s="325">
        <v>0.7</v>
      </c>
      <c r="M54" s="326">
        <v>0.57958333333333301</v>
      </c>
      <c r="N54" s="318"/>
      <c r="O54" s="323">
        <v>7</v>
      </c>
      <c r="P54" s="324">
        <v>1.1004166666666699</v>
      </c>
      <c r="Q54" s="325">
        <v>1.1912499999999999</v>
      </c>
      <c r="R54" s="325">
        <v>1.1883333333333299</v>
      </c>
      <c r="S54" s="325">
        <v>1.22166666666667</v>
      </c>
      <c r="T54" s="325">
        <v>1.15625</v>
      </c>
      <c r="U54" s="325">
        <v>1.2849999999999999</v>
      </c>
      <c r="V54" s="325">
        <v>1.44583333333333</v>
      </c>
      <c r="W54" s="325">
        <v>1.5729166666666701</v>
      </c>
      <c r="X54" s="325">
        <v>1.54958333333333</v>
      </c>
      <c r="Y54" s="325">
        <v>1.60666666666667</v>
      </c>
      <c r="Z54" s="325">
        <v>1.1637500000000001</v>
      </c>
      <c r="AA54" s="326">
        <v>1.17041666666667</v>
      </c>
      <c r="AB54" s="323">
        <v>7</v>
      </c>
      <c r="AC54" s="347">
        <v>0.6</v>
      </c>
      <c r="AD54" s="348">
        <v>0.56791666666666696</v>
      </c>
      <c r="AE54" s="348">
        <v>0.54500000000000004</v>
      </c>
      <c r="AF54" s="348">
        <v>0.50875000000000004</v>
      </c>
      <c r="AG54" s="348">
        <v>0.52916666666666601</v>
      </c>
      <c r="AH54" s="348">
        <v>0.44500000000000001</v>
      </c>
      <c r="AI54" s="348">
        <v>0.36333333333333301</v>
      </c>
      <c r="AJ54" s="348">
        <v>0.29916666666666702</v>
      </c>
      <c r="AK54" s="348">
        <v>0.26374999999999998</v>
      </c>
      <c r="AL54" s="348">
        <v>0.23416666666666699</v>
      </c>
      <c r="AM54" s="348">
        <v>0.35041666666666599</v>
      </c>
      <c r="AN54" s="349">
        <v>0.444583333333333</v>
      </c>
      <c r="AO54" s="318"/>
      <c r="AP54" s="323">
        <v>7</v>
      </c>
      <c r="AQ54" s="324">
        <v>0.110416666666667</v>
      </c>
      <c r="AR54" s="325">
        <v>0.19375000000000001</v>
      </c>
      <c r="AS54" s="325">
        <v>0.21333333333333299</v>
      </c>
      <c r="AT54" s="325">
        <v>0.24791666666666701</v>
      </c>
      <c r="AU54" s="325">
        <v>0.21375</v>
      </c>
      <c r="AV54" s="325">
        <v>0.26</v>
      </c>
      <c r="AW54" s="325">
        <v>0.29291666666666699</v>
      </c>
      <c r="AX54" s="325">
        <v>0.32583333333333298</v>
      </c>
      <c r="AY54" s="325">
        <v>0.31083333333333302</v>
      </c>
      <c r="AZ54" s="325">
        <v>0.30666666666666598</v>
      </c>
      <c r="BA54" s="325">
        <v>0.207916666666667</v>
      </c>
      <c r="BB54" s="326">
        <v>0.20833333333333301</v>
      </c>
      <c r="BD54" s="196"/>
      <c r="BE54" s="196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</row>
    <row r="55" spans="1:69" ht="16.7" customHeight="1">
      <c r="A55" s="323">
        <v>8</v>
      </c>
      <c r="B55" s="324"/>
      <c r="C55" s="325"/>
      <c r="D55" s="325"/>
      <c r="E55" s="325"/>
      <c r="F55" s="325"/>
      <c r="G55" s="325">
        <v>0.60499999999999998</v>
      </c>
      <c r="H55" s="325">
        <v>0.72916666666666696</v>
      </c>
      <c r="I55" s="325">
        <v>0.82833333333333403</v>
      </c>
      <c r="J55" s="325">
        <v>0.86583333333333401</v>
      </c>
      <c r="K55" s="325">
        <v>0.92958333333333298</v>
      </c>
      <c r="L55" s="325">
        <v>0.69083333333333297</v>
      </c>
      <c r="M55" s="326">
        <v>0.59875</v>
      </c>
      <c r="N55" s="318"/>
      <c r="O55" s="323">
        <v>8</v>
      </c>
      <c r="P55" s="324">
        <v>1.10916666666667</v>
      </c>
      <c r="Q55" s="325">
        <v>1.19</v>
      </c>
      <c r="R55" s="325">
        <v>1.1912499999999999</v>
      </c>
      <c r="S55" s="325">
        <v>1.21875</v>
      </c>
      <c r="T55" s="325">
        <v>1.1595833333333301</v>
      </c>
      <c r="U55" s="325">
        <v>1.2820833333333299</v>
      </c>
      <c r="V55" s="325">
        <v>1.46291666666667</v>
      </c>
      <c r="W55" s="325">
        <v>1.5958333333333301</v>
      </c>
      <c r="X55" s="325">
        <v>1.56125</v>
      </c>
      <c r="Y55" s="325">
        <v>1.6087499999999999</v>
      </c>
      <c r="Z55" s="325">
        <v>1.16458333333333</v>
      </c>
      <c r="AA55" s="326">
        <v>1.18</v>
      </c>
      <c r="AB55" s="323">
        <v>8</v>
      </c>
      <c r="AC55" s="347">
        <v>0.60333333333333306</v>
      </c>
      <c r="AD55" s="348">
        <v>0.56916666666666704</v>
      </c>
      <c r="AE55" s="348">
        <v>0.54416666666666602</v>
      </c>
      <c r="AF55" s="348">
        <v>0.50624999999999998</v>
      </c>
      <c r="AG55" s="348">
        <v>0.52291666666666603</v>
      </c>
      <c r="AH55" s="348">
        <v>0.444583333333333</v>
      </c>
      <c r="AI55" s="348">
        <v>0.35875000000000001</v>
      </c>
      <c r="AJ55" s="348">
        <v>0.295833333333333</v>
      </c>
      <c r="AK55" s="348">
        <v>0.26124999999999998</v>
      </c>
      <c r="AL55" s="348">
        <v>0.23</v>
      </c>
      <c r="AM55" s="348">
        <v>0.35666666666666702</v>
      </c>
      <c r="AN55" s="349">
        <v>0.44166666666666698</v>
      </c>
      <c r="AO55" s="318"/>
      <c r="AP55" s="323">
        <v>8</v>
      </c>
      <c r="AQ55" s="324">
        <v>0.115833333333333</v>
      </c>
      <c r="AR55" s="325">
        <v>0.19166666666666701</v>
      </c>
      <c r="AS55" s="325">
        <v>0.21541666666666701</v>
      </c>
      <c r="AT55" s="325">
        <v>0.25</v>
      </c>
      <c r="AU55" s="325">
        <v>0.22791666666666699</v>
      </c>
      <c r="AV55" s="325">
        <v>0.26</v>
      </c>
      <c r="AW55" s="325">
        <v>0.29499999999999998</v>
      </c>
      <c r="AX55" s="325">
        <v>0.327083333333333</v>
      </c>
      <c r="AY55" s="325">
        <v>0.31208333333333299</v>
      </c>
      <c r="AZ55" s="325">
        <v>0.30958333333333299</v>
      </c>
      <c r="BA55" s="325">
        <v>0.21625</v>
      </c>
      <c r="BB55" s="326">
        <v>0.21833333333333299</v>
      </c>
      <c r="BD55" s="196"/>
      <c r="BE55" s="196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</row>
    <row r="56" spans="1:69" ht="16.7" customHeight="1">
      <c r="A56" s="323">
        <v>9</v>
      </c>
      <c r="B56" s="324">
        <v>0.44</v>
      </c>
      <c r="C56" s="325">
        <v>0.54</v>
      </c>
      <c r="D56" s="325">
        <v>0.57999999999999996</v>
      </c>
      <c r="E56" s="325">
        <v>0.65</v>
      </c>
      <c r="F56" s="325">
        <v>0.53</v>
      </c>
      <c r="G56" s="325">
        <v>0.60624999999999996</v>
      </c>
      <c r="H56" s="325">
        <v>0.73291666666666699</v>
      </c>
      <c r="I56" s="325">
        <v>0.83374999999999999</v>
      </c>
      <c r="J56" s="325">
        <v>0.86458333333333404</v>
      </c>
      <c r="K56" s="325">
        <v>0.91458333333333297</v>
      </c>
      <c r="L56" s="325">
        <v>0.68666666666666698</v>
      </c>
      <c r="M56" s="326">
        <v>0.60041666666666604</v>
      </c>
      <c r="N56" s="318"/>
      <c r="O56" s="323">
        <v>9</v>
      </c>
      <c r="P56" s="324">
        <v>1.115</v>
      </c>
      <c r="Q56" s="325">
        <v>1.18875</v>
      </c>
      <c r="R56" s="325">
        <v>1.19041666666667</v>
      </c>
      <c r="S56" s="325">
        <v>1.2212499999999999</v>
      </c>
      <c r="T56" s="325">
        <v>1.1612499999999999</v>
      </c>
      <c r="U56" s="325">
        <v>1.28416666666667</v>
      </c>
      <c r="V56" s="325">
        <v>1.4766666666666699</v>
      </c>
      <c r="W56" s="325">
        <v>1.6116666666666699</v>
      </c>
      <c r="X56" s="325">
        <v>1.5658333333333301</v>
      </c>
      <c r="Y56" s="325">
        <v>1.5858333333333301</v>
      </c>
      <c r="Z56" s="325">
        <v>1.17041666666667</v>
      </c>
      <c r="AA56" s="326">
        <v>1.18916666666667</v>
      </c>
      <c r="AB56" s="323">
        <v>9</v>
      </c>
      <c r="AC56" s="347">
        <v>0.60833333333333295</v>
      </c>
      <c r="AD56" s="348">
        <v>0.569583333333334</v>
      </c>
      <c r="AE56" s="348">
        <v>0.54791666666666705</v>
      </c>
      <c r="AF56" s="348">
        <v>0.5</v>
      </c>
      <c r="AG56" s="348">
        <v>0.52458333333333296</v>
      </c>
      <c r="AH56" s="348">
        <v>0.44083333333333302</v>
      </c>
      <c r="AI56" s="348">
        <v>0.35541666666666699</v>
      </c>
      <c r="AJ56" s="348">
        <v>0.293333333333333</v>
      </c>
      <c r="AK56" s="348">
        <v>0.26</v>
      </c>
      <c r="AL56" s="348">
        <v>0.23833333333333301</v>
      </c>
      <c r="AM56" s="348">
        <v>0.36208333333333298</v>
      </c>
      <c r="AN56" s="349">
        <v>0.44374999999999998</v>
      </c>
      <c r="AO56" s="318"/>
      <c r="AP56" s="323">
        <v>9</v>
      </c>
      <c r="AQ56" s="324">
        <v>0.119166666666667</v>
      </c>
      <c r="AR56" s="325">
        <v>0.19</v>
      </c>
      <c r="AS56" s="325">
        <v>0.206666666666667</v>
      </c>
      <c r="AT56" s="325">
        <v>0.25583333333333302</v>
      </c>
      <c r="AU56" s="325">
        <v>0.22291666666666701</v>
      </c>
      <c r="AV56" s="325">
        <v>0.26</v>
      </c>
      <c r="AW56" s="325">
        <v>0.295833333333333</v>
      </c>
      <c r="AX56" s="325">
        <v>0.32666666666666699</v>
      </c>
      <c r="AY56" s="325">
        <v>0.3125</v>
      </c>
      <c r="AZ56" s="325">
        <v>0.300416666666667</v>
      </c>
      <c r="BA56" s="325">
        <v>0.22041666666666701</v>
      </c>
      <c r="BB56" s="326">
        <v>0.21958333333333299</v>
      </c>
      <c r="BD56" s="196"/>
      <c r="BE56" s="196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</row>
    <row r="57" spans="1:69" ht="16.7" customHeight="1">
      <c r="A57" s="323">
        <v>10</v>
      </c>
      <c r="B57" s="324"/>
      <c r="C57" s="325"/>
      <c r="D57" s="325"/>
      <c r="E57" s="325"/>
      <c r="F57" s="325"/>
      <c r="G57" s="325">
        <v>0.60875000000000001</v>
      </c>
      <c r="H57" s="325">
        <v>0.72875000000000001</v>
      </c>
      <c r="I57" s="325">
        <v>0.84333333333333305</v>
      </c>
      <c r="J57" s="325">
        <v>0.87041666666666695</v>
      </c>
      <c r="K57" s="325">
        <v>0.92458333333333298</v>
      </c>
      <c r="L57" s="325">
        <v>0.663333333333333</v>
      </c>
      <c r="M57" s="326">
        <v>0.61124999999999996</v>
      </c>
      <c r="N57" s="318"/>
      <c r="O57" s="323">
        <v>10</v>
      </c>
      <c r="P57" s="324">
        <v>1.1204166666666699</v>
      </c>
      <c r="Q57" s="325">
        <v>1.1795833333333301</v>
      </c>
      <c r="R57" s="325">
        <v>1.19583333333333</v>
      </c>
      <c r="S57" s="325">
        <v>1.2162500000000001</v>
      </c>
      <c r="T57" s="325">
        <v>1.1666666666666701</v>
      </c>
      <c r="U57" s="325">
        <v>1.2916666666666701</v>
      </c>
      <c r="V57" s="325">
        <v>1.49125</v>
      </c>
      <c r="W57" s="325">
        <v>1.62666666666667</v>
      </c>
      <c r="X57" s="325">
        <v>1.57958333333333</v>
      </c>
      <c r="Y57" s="325">
        <v>1.5874999999999999</v>
      </c>
      <c r="Z57" s="325">
        <v>1.1475</v>
      </c>
      <c r="AA57" s="326">
        <v>1.2</v>
      </c>
      <c r="AB57" s="323">
        <v>10</v>
      </c>
      <c r="AC57" s="347">
        <v>0.60958333333333303</v>
      </c>
      <c r="AD57" s="348">
        <v>0.57666666666666699</v>
      </c>
      <c r="AE57" s="348">
        <v>0.55291666666666694</v>
      </c>
      <c r="AF57" s="348">
        <v>0.49833333333333302</v>
      </c>
      <c r="AG57" s="348">
        <v>0.52333333333333298</v>
      </c>
      <c r="AH57" s="348">
        <v>0.43791666666666601</v>
      </c>
      <c r="AI57" s="348">
        <v>0.355833333333333</v>
      </c>
      <c r="AJ57" s="348">
        <v>0.28625</v>
      </c>
      <c r="AK57" s="348">
        <v>0.26374999999999998</v>
      </c>
      <c r="AL57" s="348">
        <v>0.23291666666666699</v>
      </c>
      <c r="AM57" s="348">
        <v>0.37</v>
      </c>
      <c r="AN57" s="349">
        <v>0.442083333333333</v>
      </c>
      <c r="AO57" s="318"/>
      <c r="AP57" s="323">
        <v>10</v>
      </c>
      <c r="AQ57" s="324">
        <v>0.119166666666667</v>
      </c>
      <c r="AR57" s="325">
        <v>0.181666666666667</v>
      </c>
      <c r="AS57" s="325">
        <v>0.207916666666667</v>
      </c>
      <c r="AT57" s="325">
        <v>0.255</v>
      </c>
      <c r="AU57" s="325">
        <v>0.22166666666666701</v>
      </c>
      <c r="AV57" s="325">
        <v>0.26</v>
      </c>
      <c r="AW57" s="325">
        <v>0.28958333333333303</v>
      </c>
      <c r="AX57" s="325">
        <v>0.33458333333333301</v>
      </c>
      <c r="AY57" s="325">
        <v>0.31458333333333299</v>
      </c>
      <c r="AZ57" s="325">
        <v>0.30249999999999999</v>
      </c>
      <c r="BA57" s="325">
        <v>0.209166666666667</v>
      </c>
      <c r="BB57" s="326">
        <v>0.225833333333333</v>
      </c>
      <c r="BD57" s="196"/>
      <c r="BE57" s="196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</row>
    <row r="58" spans="1:69" ht="16.7" customHeight="1">
      <c r="A58" s="323">
        <v>11</v>
      </c>
      <c r="B58" s="324"/>
      <c r="C58" s="325"/>
      <c r="D58" s="325"/>
      <c r="E58" s="325"/>
      <c r="F58" s="325"/>
      <c r="G58" s="325">
        <v>0.60875000000000001</v>
      </c>
      <c r="H58" s="325">
        <v>0.74083333333333301</v>
      </c>
      <c r="I58" s="325">
        <v>0.82041666666666702</v>
      </c>
      <c r="J58" s="325">
        <v>0.875</v>
      </c>
      <c r="K58" s="325">
        <v>0.93416666666666703</v>
      </c>
      <c r="L58" s="325">
        <v>0.68541666666666601</v>
      </c>
      <c r="M58" s="326">
        <v>0.59666666666666601</v>
      </c>
      <c r="N58" s="318"/>
      <c r="O58" s="323">
        <v>11</v>
      </c>
      <c r="P58" s="324">
        <v>1.12916666666667</v>
      </c>
      <c r="Q58" s="325">
        <v>1.18</v>
      </c>
      <c r="R58" s="325">
        <v>1.1970833333333299</v>
      </c>
      <c r="S58" s="325">
        <v>1.1970833333333299</v>
      </c>
      <c r="T58" s="325">
        <v>1.1625000000000001</v>
      </c>
      <c r="U58" s="325">
        <v>1.2725</v>
      </c>
      <c r="V58" s="325">
        <v>1.5108333333333299</v>
      </c>
      <c r="W58" s="325">
        <v>1.5891666666666699</v>
      </c>
      <c r="X58" s="325">
        <v>1.5925</v>
      </c>
      <c r="Y58" s="325">
        <v>1.5916666666666699</v>
      </c>
      <c r="Z58" s="325">
        <v>1.175</v>
      </c>
      <c r="AA58" s="326">
        <v>1.2012499999999999</v>
      </c>
      <c r="AB58" s="323">
        <v>11</v>
      </c>
      <c r="AC58" s="347">
        <v>0.60458333333333303</v>
      </c>
      <c r="AD58" s="348">
        <v>0.57333333333333403</v>
      </c>
      <c r="AE58" s="348">
        <v>0.55625000000000002</v>
      </c>
      <c r="AF58" s="348">
        <v>0.50083333333333302</v>
      </c>
      <c r="AG58" s="348">
        <v>0.52124999999999999</v>
      </c>
      <c r="AH58" s="348">
        <v>0.43874999999999997</v>
      </c>
      <c r="AI58" s="348">
        <v>0.348333333333333</v>
      </c>
      <c r="AJ58" s="348">
        <v>0.30375000000000002</v>
      </c>
      <c r="AK58" s="348">
        <v>0.26333333333333298</v>
      </c>
      <c r="AL58" s="348">
        <v>0.23291666666666699</v>
      </c>
      <c r="AM58" s="348">
        <v>0.362916666666667</v>
      </c>
      <c r="AN58" s="349">
        <v>0.44083333333333302</v>
      </c>
      <c r="AO58" s="318"/>
      <c r="AP58" s="323">
        <v>11</v>
      </c>
      <c r="AQ58" s="324">
        <v>0.12583333333333299</v>
      </c>
      <c r="AR58" s="325">
        <v>0.17958333333333301</v>
      </c>
      <c r="AS58" s="325">
        <v>0.209166666666667</v>
      </c>
      <c r="AT58" s="325">
        <v>0.25333333333333302</v>
      </c>
      <c r="AU58" s="325">
        <v>0.21875</v>
      </c>
      <c r="AV58" s="325">
        <v>0.26</v>
      </c>
      <c r="AW58" s="325">
        <v>0.29375000000000001</v>
      </c>
      <c r="AX58" s="325">
        <v>0.302916666666667</v>
      </c>
      <c r="AY58" s="325">
        <v>0.31458333333333299</v>
      </c>
      <c r="AZ58" s="325">
        <v>0.30416666666666697</v>
      </c>
      <c r="BA58" s="325">
        <v>0.22500000000000001</v>
      </c>
      <c r="BB58" s="326">
        <v>0.225833333333333</v>
      </c>
      <c r="BD58" s="196"/>
      <c r="BE58" s="196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</row>
    <row r="59" spans="1:69" ht="16.7" customHeight="1">
      <c r="A59" s="323">
        <v>12</v>
      </c>
      <c r="B59" s="324">
        <v>0.48</v>
      </c>
      <c r="C59" s="325">
        <v>0.54</v>
      </c>
      <c r="D59" s="325">
        <v>0.57999999999999996</v>
      </c>
      <c r="E59" s="325">
        <v>0.63</v>
      </c>
      <c r="F59" s="325">
        <v>0.53</v>
      </c>
      <c r="G59" s="325">
        <v>0.62208333333333399</v>
      </c>
      <c r="H59" s="325">
        <v>0.75083333333333302</v>
      </c>
      <c r="I59" s="325">
        <v>0.79874999999999996</v>
      </c>
      <c r="J59" s="325">
        <v>0.87624999999999997</v>
      </c>
      <c r="K59" s="325">
        <v>0.93333333333333302</v>
      </c>
      <c r="L59" s="325">
        <v>0.67583333333333295</v>
      </c>
      <c r="M59" s="326">
        <v>0.58208333333333295</v>
      </c>
      <c r="N59" s="318"/>
      <c r="O59" s="323">
        <v>12</v>
      </c>
      <c r="P59" s="324">
        <v>1.1299999999999999</v>
      </c>
      <c r="Q59" s="325">
        <v>1.18</v>
      </c>
      <c r="R59" s="325">
        <v>1.1983333333333299</v>
      </c>
      <c r="S59" s="325">
        <v>1.17041666666667</v>
      </c>
      <c r="T59" s="325">
        <v>1.1658333333333299</v>
      </c>
      <c r="U59" s="325">
        <v>1.2662500000000001</v>
      </c>
      <c r="V59" s="325">
        <v>1.5233333333333301</v>
      </c>
      <c r="W59" s="325">
        <v>1.4795833333333299</v>
      </c>
      <c r="X59" s="325">
        <v>1.59958333333333</v>
      </c>
      <c r="Y59" s="325">
        <v>1.58125</v>
      </c>
      <c r="Z59" s="325">
        <v>1.18625</v>
      </c>
      <c r="AA59" s="326">
        <v>1.175</v>
      </c>
      <c r="AB59" s="323">
        <v>12</v>
      </c>
      <c r="AC59" s="347">
        <v>0.60166666666666602</v>
      </c>
      <c r="AD59" s="348">
        <v>0.57125000000000004</v>
      </c>
      <c r="AE59" s="348">
        <v>0.55000000000000004</v>
      </c>
      <c r="AF59" s="348">
        <v>0.50333333333333297</v>
      </c>
      <c r="AG59" s="348">
        <v>0.52041666666666597</v>
      </c>
      <c r="AH59" s="348">
        <v>0.430416666666667</v>
      </c>
      <c r="AI59" s="348">
        <v>0.34166666666666701</v>
      </c>
      <c r="AJ59" s="348">
        <v>0.31083333333333402</v>
      </c>
      <c r="AK59" s="348">
        <v>0.26333333333333298</v>
      </c>
      <c r="AL59" s="348">
        <v>0.23499999999999999</v>
      </c>
      <c r="AM59" s="348">
        <v>0.370416666666667</v>
      </c>
      <c r="AN59" s="349">
        <v>0.44374999999999998</v>
      </c>
      <c r="AO59" s="318"/>
      <c r="AP59" s="323">
        <v>12</v>
      </c>
      <c r="AQ59" s="324">
        <v>0.13041666666666701</v>
      </c>
      <c r="AR59" s="325">
        <v>0.182916666666667</v>
      </c>
      <c r="AS59" s="325">
        <v>0.212916666666667</v>
      </c>
      <c r="AT59" s="325">
        <v>0.23166666666666699</v>
      </c>
      <c r="AU59" s="325">
        <v>0.21541666666666701</v>
      </c>
      <c r="AV59" s="325">
        <v>0.26</v>
      </c>
      <c r="AW59" s="325">
        <v>0.30249999999999999</v>
      </c>
      <c r="AX59" s="325">
        <v>0.29041666666666699</v>
      </c>
      <c r="AY59" s="325">
        <v>0.31458333333333299</v>
      </c>
      <c r="AZ59" s="325">
        <v>0.30166666666666703</v>
      </c>
      <c r="BA59" s="325">
        <v>0.22916666666666699</v>
      </c>
      <c r="BB59" s="326">
        <v>0.20125000000000001</v>
      </c>
      <c r="BD59" s="196"/>
      <c r="BE59" s="196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</row>
    <row r="60" spans="1:69" ht="16.7" customHeight="1">
      <c r="A60" s="323">
        <v>13</v>
      </c>
      <c r="B60" s="324"/>
      <c r="C60" s="325"/>
      <c r="D60" s="325"/>
      <c r="E60" s="325"/>
      <c r="F60" s="325"/>
      <c r="G60" s="325">
        <v>0.62333333333333396</v>
      </c>
      <c r="H60" s="325">
        <v>0.75875000000000004</v>
      </c>
      <c r="I60" s="325">
        <v>0.78874999999999995</v>
      </c>
      <c r="J60" s="325">
        <v>0.88624999999999998</v>
      </c>
      <c r="K60" s="325">
        <v>0.92583333333333295</v>
      </c>
      <c r="L60" s="325">
        <v>0.65833333333333399</v>
      </c>
      <c r="M60" s="326">
        <v>0.56000000000000005</v>
      </c>
      <c r="N60" s="318"/>
      <c r="O60" s="323">
        <v>13</v>
      </c>
      <c r="P60" s="324">
        <v>1.12083333333333</v>
      </c>
      <c r="Q60" s="325">
        <v>1.18</v>
      </c>
      <c r="R60" s="325">
        <v>1.2024999999999999</v>
      </c>
      <c r="S60" s="325">
        <v>1.0262500000000001</v>
      </c>
      <c r="T60" s="325">
        <v>1.1625000000000001</v>
      </c>
      <c r="U60" s="325">
        <v>1.2637499999999999</v>
      </c>
      <c r="V60" s="325">
        <v>1.53666666666667</v>
      </c>
      <c r="W60" s="325">
        <v>1.4212499999999999</v>
      </c>
      <c r="X60" s="325">
        <v>1.6125</v>
      </c>
      <c r="Y60" s="325">
        <v>1.5625</v>
      </c>
      <c r="Z60" s="325">
        <v>1.19</v>
      </c>
      <c r="AA60" s="326">
        <v>1.1325000000000001</v>
      </c>
      <c r="AB60" s="323">
        <v>13</v>
      </c>
      <c r="AC60" s="347">
        <v>0.60333333333333306</v>
      </c>
      <c r="AD60" s="348">
        <v>0.56291666666666695</v>
      </c>
      <c r="AE60" s="348">
        <v>0.55208333333333404</v>
      </c>
      <c r="AF60" s="348">
        <v>0.50916666666666699</v>
      </c>
      <c r="AG60" s="348">
        <v>0.52375000000000005</v>
      </c>
      <c r="AH60" s="348">
        <v>0.43125000000000002</v>
      </c>
      <c r="AI60" s="348">
        <v>0.33500000000000002</v>
      </c>
      <c r="AJ60" s="348">
        <v>0.31666666666666698</v>
      </c>
      <c r="AK60" s="348">
        <v>0.26083333333333297</v>
      </c>
      <c r="AL60" s="348">
        <v>0.23291666666666699</v>
      </c>
      <c r="AM60" s="348">
        <v>0.38</v>
      </c>
      <c r="AN60" s="349">
        <v>0.45083333333333298</v>
      </c>
      <c r="AO60" s="318"/>
      <c r="AP60" s="323">
        <v>13</v>
      </c>
      <c r="AQ60" s="324">
        <v>0.14083333333333301</v>
      </c>
      <c r="AR60" s="325">
        <v>0.19041666666666701</v>
      </c>
      <c r="AS60" s="325">
        <v>0.21458333333333299</v>
      </c>
      <c r="AT60" s="325">
        <v>0.17333333333333301</v>
      </c>
      <c r="AU60" s="325">
        <v>0.21208333333333301</v>
      </c>
      <c r="AV60" s="325">
        <v>0.264583333333333</v>
      </c>
      <c r="AW60" s="325">
        <v>0.30583333333333301</v>
      </c>
      <c r="AX60" s="325">
        <v>0.28541666666666698</v>
      </c>
      <c r="AY60" s="325">
        <v>0.32083333333333303</v>
      </c>
      <c r="AZ60" s="325">
        <v>0.30125000000000002</v>
      </c>
      <c r="BA60" s="325">
        <v>0.22666666666666699</v>
      </c>
      <c r="BB60" s="326">
        <v>0.18875</v>
      </c>
      <c r="BD60" s="196"/>
      <c r="BE60" s="196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</row>
    <row r="61" spans="1:69" ht="16.7" customHeight="1">
      <c r="A61" s="323">
        <v>14</v>
      </c>
      <c r="B61" s="324"/>
      <c r="C61" s="325"/>
      <c r="D61" s="325"/>
      <c r="E61" s="325"/>
      <c r="F61" s="325"/>
      <c r="G61" s="325">
        <v>0.61666666666666703</v>
      </c>
      <c r="H61" s="325">
        <v>0.76083333333333303</v>
      </c>
      <c r="I61" s="325">
        <v>0.77124999999999999</v>
      </c>
      <c r="J61" s="325">
        <v>0.88624999999999998</v>
      </c>
      <c r="K61" s="325">
        <v>0.92500000000000004</v>
      </c>
      <c r="L61" s="325">
        <v>0.66541666666666699</v>
      </c>
      <c r="M61" s="326">
        <v>0.57499999999999996</v>
      </c>
      <c r="N61" s="318"/>
      <c r="O61" s="323">
        <v>14</v>
      </c>
      <c r="P61" s="324">
        <v>1.1245833333333299</v>
      </c>
      <c r="Q61" s="325">
        <v>1.17625</v>
      </c>
      <c r="R61" s="325">
        <v>1.2083333333333299</v>
      </c>
      <c r="S61" s="325">
        <v>0.97124999999999995</v>
      </c>
      <c r="T61" s="325">
        <v>1.1599999999999999</v>
      </c>
      <c r="U61" s="325">
        <v>1.2708333333333299</v>
      </c>
      <c r="V61" s="325">
        <v>1.5487500000000001</v>
      </c>
      <c r="W61" s="325">
        <v>1.3654166666666701</v>
      </c>
      <c r="X61" s="325">
        <v>1.6258333333333299</v>
      </c>
      <c r="Y61" s="325">
        <v>1.5558333333333301</v>
      </c>
      <c r="Z61" s="325">
        <v>1.19625</v>
      </c>
      <c r="AA61" s="326">
        <v>1.14625</v>
      </c>
      <c r="AB61" s="323">
        <v>14</v>
      </c>
      <c r="AC61" s="347">
        <v>0.59958333333333302</v>
      </c>
      <c r="AD61" s="348">
        <v>0.56791666666666696</v>
      </c>
      <c r="AE61" s="348">
        <v>0.54833333333333301</v>
      </c>
      <c r="AF61" s="348">
        <v>0.50458333333333305</v>
      </c>
      <c r="AG61" s="348">
        <v>0.52333333333333298</v>
      </c>
      <c r="AH61" s="348">
        <v>0.42875000000000002</v>
      </c>
      <c r="AI61" s="348">
        <v>0.334166666666667</v>
      </c>
      <c r="AJ61" s="348">
        <v>0.324583333333333</v>
      </c>
      <c r="AK61" s="348">
        <v>0.25833333333333303</v>
      </c>
      <c r="AL61" s="348">
        <v>0.23624999999999999</v>
      </c>
      <c r="AM61" s="348">
        <v>0.37541666666666701</v>
      </c>
      <c r="AN61" s="349">
        <v>0.45</v>
      </c>
      <c r="AO61" s="318"/>
      <c r="AP61" s="323">
        <v>14</v>
      </c>
      <c r="AQ61" s="324">
        <v>0.15</v>
      </c>
      <c r="AR61" s="325">
        <v>0.19041666666666701</v>
      </c>
      <c r="AS61" s="325">
        <v>0.21958333333333299</v>
      </c>
      <c r="AT61" s="325">
        <v>0.172916666666667</v>
      </c>
      <c r="AU61" s="325">
        <v>0.21958333333333299</v>
      </c>
      <c r="AV61" s="325">
        <v>0.27</v>
      </c>
      <c r="AW61" s="325">
        <v>0.30458333333333298</v>
      </c>
      <c r="AX61" s="325">
        <v>0.27583333333333299</v>
      </c>
      <c r="AY61" s="325">
        <v>0.32416666666666699</v>
      </c>
      <c r="AZ61" s="325">
        <v>0.29749999999999999</v>
      </c>
      <c r="BA61" s="325">
        <v>0.23250000000000001</v>
      </c>
      <c r="BB61" s="326">
        <v>0.199583333333333</v>
      </c>
      <c r="BD61" s="196"/>
      <c r="BE61" s="196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</row>
    <row r="62" spans="1:69" ht="16.7" customHeight="1">
      <c r="A62" s="323">
        <v>15</v>
      </c>
      <c r="B62" s="324">
        <v>0.48</v>
      </c>
      <c r="C62" s="325">
        <v>0.55000000000000004</v>
      </c>
      <c r="D62" s="325">
        <v>0.6</v>
      </c>
      <c r="E62" s="325">
        <v>0.55000000000000004</v>
      </c>
      <c r="F62" s="325">
        <v>0.55000000000000004</v>
      </c>
      <c r="G62" s="325">
        <v>0.63041666666666696</v>
      </c>
      <c r="H62" s="325">
        <v>0.76749999999999996</v>
      </c>
      <c r="I62" s="325">
        <v>0.77541666666666698</v>
      </c>
      <c r="J62" s="325">
        <v>0.88458333333333405</v>
      </c>
      <c r="K62" s="325">
        <v>0.91</v>
      </c>
      <c r="L62" s="325">
        <v>0.66583333333333306</v>
      </c>
      <c r="M62" s="326">
        <v>0.57208333333333405</v>
      </c>
      <c r="N62" s="318"/>
      <c r="O62" s="323">
        <v>15</v>
      </c>
      <c r="P62" s="324">
        <v>1.1395833333333301</v>
      </c>
      <c r="Q62" s="325">
        <v>1.1666666666666701</v>
      </c>
      <c r="R62" s="325">
        <v>1.2112499999999999</v>
      </c>
      <c r="S62" s="325">
        <v>0.92749999999999999</v>
      </c>
      <c r="T62" s="325">
        <v>1.1770833333333299</v>
      </c>
      <c r="U62" s="325">
        <v>1.28125</v>
      </c>
      <c r="V62" s="325">
        <v>1.5649999999999999</v>
      </c>
      <c r="W62" s="325">
        <v>1.33083333333333</v>
      </c>
      <c r="X62" s="325">
        <v>1.63041666666667</v>
      </c>
      <c r="Y62" s="325">
        <v>1.5362499999999999</v>
      </c>
      <c r="Z62" s="325">
        <v>1.20333333333333</v>
      </c>
      <c r="AA62" s="326">
        <v>1.1695833333333301</v>
      </c>
      <c r="AB62" s="323">
        <v>15</v>
      </c>
      <c r="AC62" s="347">
        <v>0.59958333333333302</v>
      </c>
      <c r="AD62" s="348">
        <v>0.56999999999999995</v>
      </c>
      <c r="AE62" s="348">
        <v>0.54416666666666702</v>
      </c>
      <c r="AF62" s="348">
        <v>0.51124999999999998</v>
      </c>
      <c r="AG62" s="348">
        <v>0.51458333333333295</v>
      </c>
      <c r="AH62" s="348">
        <v>0.422916666666667</v>
      </c>
      <c r="AI62" s="348">
        <v>0.32958333333333301</v>
      </c>
      <c r="AJ62" s="348">
        <v>0.31666666666666698</v>
      </c>
      <c r="AK62" s="348">
        <v>0.25624999999999998</v>
      </c>
      <c r="AL62" s="348">
        <v>0.24083333333333301</v>
      </c>
      <c r="AM62" s="348">
        <v>0.37791666666666701</v>
      </c>
      <c r="AN62" s="349">
        <v>0.45</v>
      </c>
      <c r="AO62" s="318"/>
      <c r="AP62" s="323">
        <v>15</v>
      </c>
      <c r="AQ62" s="324">
        <v>0.14749999999999999</v>
      </c>
      <c r="AR62" s="325">
        <v>0.18833333333333299</v>
      </c>
      <c r="AS62" s="325">
        <v>0.22291666666666701</v>
      </c>
      <c r="AT62" s="325">
        <v>0.145416666666667</v>
      </c>
      <c r="AU62" s="325">
        <v>0.22791666666666699</v>
      </c>
      <c r="AV62" s="325">
        <v>0.27</v>
      </c>
      <c r="AW62" s="325">
        <v>0.30916666666666698</v>
      </c>
      <c r="AX62" s="325">
        <v>0.27916666666666701</v>
      </c>
      <c r="AY62" s="325">
        <v>0.32500000000000001</v>
      </c>
      <c r="AZ62" s="325">
        <v>0.29499999999999998</v>
      </c>
      <c r="BA62" s="325">
        <v>0.236666666666667</v>
      </c>
      <c r="BB62" s="326">
        <v>0.21124999999999999</v>
      </c>
      <c r="BD62" s="196"/>
      <c r="BE62" s="196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</row>
    <row r="63" spans="1:69" ht="16.7" customHeight="1">
      <c r="A63" s="323">
        <v>16</v>
      </c>
      <c r="B63" s="324"/>
      <c r="C63" s="325"/>
      <c r="D63" s="325"/>
      <c r="E63" s="325"/>
      <c r="F63" s="325"/>
      <c r="G63" s="325">
        <v>0.63041666666666696</v>
      </c>
      <c r="H63" s="325">
        <v>0.77583333333333304</v>
      </c>
      <c r="I63" s="325">
        <v>0.78541666666666698</v>
      </c>
      <c r="J63" s="325">
        <v>0.882083333333333</v>
      </c>
      <c r="K63" s="325">
        <v>0.91666666666666696</v>
      </c>
      <c r="L63" s="325">
        <v>0.63749999999999996</v>
      </c>
      <c r="M63" s="326">
        <v>0.56999999999999995</v>
      </c>
      <c r="N63" s="318"/>
      <c r="O63" s="323">
        <v>16</v>
      </c>
      <c r="P63" s="324">
        <v>1.1466666666666701</v>
      </c>
      <c r="Q63" s="325">
        <v>1.1599999999999999</v>
      </c>
      <c r="R63" s="325">
        <v>1.21583333333333</v>
      </c>
      <c r="S63" s="325">
        <v>0.83333333333333404</v>
      </c>
      <c r="T63" s="325">
        <v>1.1875</v>
      </c>
      <c r="U63" s="325">
        <v>1.2904166666666701</v>
      </c>
      <c r="V63" s="325">
        <v>1.57416666666667</v>
      </c>
      <c r="W63" s="325">
        <v>1.3262499999999999</v>
      </c>
      <c r="X63" s="325">
        <v>1.6375</v>
      </c>
      <c r="Y63" s="325">
        <v>1.5333333333333301</v>
      </c>
      <c r="Z63" s="325">
        <v>1.17875</v>
      </c>
      <c r="AA63" s="326">
        <v>1.18166666666667</v>
      </c>
      <c r="AB63" s="323">
        <v>16</v>
      </c>
      <c r="AC63" s="347">
        <v>0.59958333333333302</v>
      </c>
      <c r="AD63" s="348">
        <v>0.56916666666666704</v>
      </c>
      <c r="AE63" s="348">
        <v>0.54083333333333306</v>
      </c>
      <c r="AF63" s="348">
        <v>0.52333333333333298</v>
      </c>
      <c r="AG63" s="348">
        <v>0.51333333333333298</v>
      </c>
      <c r="AH63" s="348">
        <v>0.42416666666666702</v>
      </c>
      <c r="AI63" s="348">
        <v>0.32333333333333297</v>
      </c>
      <c r="AJ63" s="348">
        <v>0.31</v>
      </c>
      <c r="AK63" s="348">
        <v>0.25583333333333302</v>
      </c>
      <c r="AL63" s="348">
        <v>0.23833333333333301</v>
      </c>
      <c r="AM63" s="348">
        <v>0.38874999999999998</v>
      </c>
      <c r="AN63" s="349">
        <v>0.45</v>
      </c>
      <c r="AO63" s="318"/>
      <c r="AP63" s="323">
        <v>16</v>
      </c>
      <c r="AQ63" s="324">
        <v>0.14874999999999999</v>
      </c>
      <c r="AR63" s="325">
        <v>0.18541666666666701</v>
      </c>
      <c r="AS63" s="325">
        <v>0.22666666666666699</v>
      </c>
      <c r="AT63" s="325">
        <v>6.7916666666666597E-2</v>
      </c>
      <c r="AU63" s="325">
        <v>0.23624999999999999</v>
      </c>
      <c r="AV63" s="325">
        <v>0.27</v>
      </c>
      <c r="AW63" s="325">
        <v>0.31041666666666701</v>
      </c>
      <c r="AX63" s="325">
        <v>0.29125000000000001</v>
      </c>
      <c r="AY63" s="325">
        <v>0.32374999999999998</v>
      </c>
      <c r="AZ63" s="325">
        <v>0.293333333333333</v>
      </c>
      <c r="BA63" s="325">
        <v>0.22041666666666701</v>
      </c>
      <c r="BB63" s="326">
        <v>0.2175</v>
      </c>
      <c r="BD63" s="196"/>
      <c r="BE63" s="196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</row>
    <row r="64" spans="1:69" ht="16.7" customHeight="1">
      <c r="A64" s="323">
        <v>17</v>
      </c>
      <c r="B64" s="324"/>
      <c r="C64" s="325"/>
      <c r="D64" s="325"/>
      <c r="E64" s="325"/>
      <c r="F64" s="325"/>
      <c r="G64" s="325">
        <v>0.62708333333333399</v>
      </c>
      <c r="H64" s="325">
        <v>0.78749999999999998</v>
      </c>
      <c r="I64" s="325">
        <v>0.78249999999999997</v>
      </c>
      <c r="J64" s="325">
        <v>0.88749999999999996</v>
      </c>
      <c r="K64" s="325">
        <v>0.913333333333333</v>
      </c>
      <c r="L64" s="325">
        <v>0.64083333333333303</v>
      </c>
      <c r="M64" s="326">
        <v>0.56083333333333396</v>
      </c>
      <c r="N64" s="318"/>
      <c r="O64" s="323">
        <v>17</v>
      </c>
      <c r="P64" s="324">
        <v>1.1558333333333299</v>
      </c>
      <c r="Q64" s="325">
        <v>1.1599999999999999</v>
      </c>
      <c r="R64" s="325">
        <v>1.2208333333333301</v>
      </c>
      <c r="S64" s="325">
        <v>0.73750000000000004</v>
      </c>
      <c r="T64" s="325">
        <v>1.1970833333333299</v>
      </c>
      <c r="U64" s="325">
        <v>1.2825</v>
      </c>
      <c r="V64" s="325">
        <v>1.58666666666667</v>
      </c>
      <c r="W64" s="325">
        <v>1.3287500000000001</v>
      </c>
      <c r="X64" s="325">
        <v>1.6483333333333301</v>
      </c>
      <c r="Y64" s="325">
        <v>1.5245833333333301</v>
      </c>
      <c r="Z64" s="325">
        <v>1.18</v>
      </c>
      <c r="AA64" s="326">
        <v>1.1683333333333299</v>
      </c>
      <c r="AB64" s="323">
        <v>17</v>
      </c>
      <c r="AC64" s="347">
        <v>0.59458333333333302</v>
      </c>
      <c r="AD64" s="348">
        <v>0.569583333333334</v>
      </c>
      <c r="AE64" s="348">
        <v>0.538333333333333</v>
      </c>
      <c r="AF64" s="348">
        <v>0.54958333333333398</v>
      </c>
      <c r="AG64" s="348">
        <v>0.505</v>
      </c>
      <c r="AH64" s="348">
        <v>0.42625000000000002</v>
      </c>
      <c r="AI64" s="348">
        <v>0.32041666666666702</v>
      </c>
      <c r="AJ64" s="348">
        <v>0.31041666666666701</v>
      </c>
      <c r="AK64" s="348">
        <v>0.25374999999999998</v>
      </c>
      <c r="AL64" s="348">
        <v>0.24124999999999999</v>
      </c>
      <c r="AM64" s="348">
        <v>0.38583333333333297</v>
      </c>
      <c r="AN64" s="349">
        <v>0.45</v>
      </c>
      <c r="AO64" s="318"/>
      <c r="AP64" s="323">
        <v>17</v>
      </c>
      <c r="AQ64" s="324">
        <v>0.15291666666666701</v>
      </c>
      <c r="AR64" s="325">
        <v>0.18333333333333299</v>
      </c>
      <c r="AS64" s="325">
        <v>0.233333333333333</v>
      </c>
      <c r="AT64" s="350" t="s">
        <v>534</v>
      </c>
      <c r="AU64" s="325">
        <v>0.24</v>
      </c>
      <c r="AV64" s="325">
        <v>0.266666666666667</v>
      </c>
      <c r="AW64" s="325">
        <v>0.32041666666666702</v>
      </c>
      <c r="AX64" s="325">
        <v>0.29125000000000001</v>
      </c>
      <c r="AY64" s="325">
        <v>0.329166666666667</v>
      </c>
      <c r="AZ64" s="325">
        <v>0.29125000000000001</v>
      </c>
      <c r="BA64" s="325">
        <v>0.225833333333333</v>
      </c>
      <c r="BB64" s="326">
        <v>0.202083333333333</v>
      </c>
      <c r="BD64" s="196"/>
      <c r="BE64" s="196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</row>
    <row r="65" spans="1:69" ht="16.7" customHeight="1">
      <c r="A65" s="323">
        <v>18</v>
      </c>
      <c r="B65" s="324">
        <v>0.5</v>
      </c>
      <c r="C65" s="325">
        <v>0.55000000000000004</v>
      </c>
      <c r="D65" s="325">
        <v>0.62</v>
      </c>
      <c r="E65" s="325">
        <v>0.44</v>
      </c>
      <c r="F65" s="325">
        <v>0.56000000000000005</v>
      </c>
      <c r="G65" s="325">
        <v>0.63875000000000004</v>
      </c>
      <c r="H65" s="325">
        <v>0.79125000000000001</v>
      </c>
      <c r="I65" s="325">
        <v>0.78374999999999995</v>
      </c>
      <c r="J65" s="325">
        <v>0.89541666666666697</v>
      </c>
      <c r="K65" s="325">
        <v>0.90458333333333396</v>
      </c>
      <c r="L65" s="325">
        <v>0.65458333333333396</v>
      </c>
      <c r="M65" s="326">
        <v>0.56041666666666701</v>
      </c>
      <c r="N65" s="318"/>
      <c r="O65" s="323">
        <v>18</v>
      </c>
      <c r="P65" s="324">
        <v>1.15916666666667</v>
      </c>
      <c r="Q65" s="325">
        <v>1.1599999999999999</v>
      </c>
      <c r="R65" s="325">
        <v>1.2212499999999999</v>
      </c>
      <c r="S65" s="325">
        <v>0.82250000000000001</v>
      </c>
      <c r="T65" s="325">
        <v>1.20041666666667</v>
      </c>
      <c r="U65" s="325">
        <v>1.2762500000000001</v>
      </c>
      <c r="V65" s="325">
        <v>1.58666666666667</v>
      </c>
      <c r="W65" s="325">
        <v>1.34083333333333</v>
      </c>
      <c r="X65" s="325">
        <v>1.66208333333333</v>
      </c>
      <c r="Y65" s="325">
        <v>1.5079166666666699</v>
      </c>
      <c r="Z65" s="325">
        <v>1.19583333333333</v>
      </c>
      <c r="AA65" s="326">
        <v>1.14041666666667</v>
      </c>
      <c r="AB65" s="323">
        <v>18</v>
      </c>
      <c r="AC65" s="347">
        <v>0.59958333333333302</v>
      </c>
      <c r="AD65" s="348">
        <v>0.57291666666666696</v>
      </c>
      <c r="AE65" s="348">
        <v>0.53500000000000003</v>
      </c>
      <c r="AF65" s="348">
        <v>0.56208333333333405</v>
      </c>
      <c r="AG65" s="348">
        <v>0.50416666666666698</v>
      </c>
      <c r="AH65" s="348">
        <v>0.42125000000000001</v>
      </c>
      <c r="AI65" s="348">
        <v>0.32250000000000001</v>
      </c>
      <c r="AJ65" s="348">
        <v>0.31083333333333402</v>
      </c>
      <c r="AK65" s="348">
        <v>0.24666666666666701</v>
      </c>
      <c r="AL65" s="348">
        <v>0.24333333333333301</v>
      </c>
      <c r="AM65" s="348">
        <v>0.38750000000000001</v>
      </c>
      <c r="AN65" s="349">
        <v>0.45</v>
      </c>
      <c r="AO65" s="318"/>
      <c r="AP65" s="323">
        <v>18</v>
      </c>
      <c r="AQ65" s="324">
        <v>0.15208333333333299</v>
      </c>
      <c r="AR65" s="325">
        <v>0.180416666666667</v>
      </c>
      <c r="AS65" s="325">
        <v>0.23416666666666699</v>
      </c>
      <c r="AT65" s="350" t="s">
        <v>535</v>
      </c>
      <c r="AU65" s="325">
        <v>0.23749999999999999</v>
      </c>
      <c r="AV65" s="325">
        <v>0.27</v>
      </c>
      <c r="AW65" s="325">
        <v>0.32</v>
      </c>
      <c r="AX65" s="325">
        <v>0.29833333333333301</v>
      </c>
      <c r="AY65" s="325">
        <v>0.33</v>
      </c>
      <c r="AZ65" s="325">
        <v>0.28625</v>
      </c>
      <c r="BA65" s="325">
        <v>0.23250000000000001</v>
      </c>
      <c r="BB65" s="326">
        <v>0.20499999999999999</v>
      </c>
      <c r="BD65" s="196"/>
      <c r="BE65" s="196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</row>
    <row r="66" spans="1:69" ht="16.7" customHeight="1">
      <c r="A66" s="323">
        <v>19</v>
      </c>
      <c r="B66" s="324"/>
      <c r="C66" s="325"/>
      <c r="D66" s="325"/>
      <c r="E66" s="325"/>
      <c r="F66" s="325"/>
      <c r="G66" s="325">
        <v>0.64833333333333398</v>
      </c>
      <c r="H66" s="325">
        <v>0.75166666666666704</v>
      </c>
      <c r="I66" s="325">
        <v>0.78625</v>
      </c>
      <c r="J66" s="325">
        <v>0.90500000000000003</v>
      </c>
      <c r="K66" s="325">
        <v>0.91208333333333302</v>
      </c>
      <c r="L66" s="325">
        <v>0.63541666666666696</v>
      </c>
      <c r="M66" s="326">
        <v>0.55291666666666694</v>
      </c>
      <c r="N66" s="318"/>
      <c r="O66" s="323">
        <v>19</v>
      </c>
      <c r="P66" s="324">
        <v>1.1741666666666699</v>
      </c>
      <c r="Q66" s="325">
        <v>1.1599999999999999</v>
      </c>
      <c r="R66" s="325">
        <v>1.22</v>
      </c>
      <c r="S66" s="325">
        <v>0.875</v>
      </c>
      <c r="T66" s="325">
        <v>1.1087499999999999</v>
      </c>
      <c r="U66" s="325">
        <v>1.2808333333333299</v>
      </c>
      <c r="V66" s="325">
        <v>1.4125000000000001</v>
      </c>
      <c r="W66" s="325">
        <v>1.35916666666667</v>
      </c>
      <c r="X66" s="325">
        <v>1.6737500000000001</v>
      </c>
      <c r="Y66" s="325">
        <v>1.4837499999999999</v>
      </c>
      <c r="Z66" s="325">
        <v>1.2020833333333301</v>
      </c>
      <c r="AA66" s="326">
        <v>1.13666666666667</v>
      </c>
      <c r="AB66" s="323">
        <v>19</v>
      </c>
      <c r="AC66" s="347">
        <v>0.60791666666666699</v>
      </c>
      <c r="AD66" s="348">
        <v>0.57208333333333405</v>
      </c>
      <c r="AE66" s="348">
        <v>0.53708333333333302</v>
      </c>
      <c r="AF66" s="348">
        <v>0.56333333333333402</v>
      </c>
      <c r="AG66" s="348">
        <v>0.52</v>
      </c>
      <c r="AH66" s="348">
        <v>0.41249999999999998</v>
      </c>
      <c r="AI66" s="348">
        <v>0.33958333333333302</v>
      </c>
      <c r="AJ66" s="348">
        <v>0.30916666666666698</v>
      </c>
      <c r="AK66" s="348">
        <v>0.24374999999999999</v>
      </c>
      <c r="AL66" s="348">
        <v>0.24666666666666701</v>
      </c>
      <c r="AM66" s="348">
        <v>0.39124999999999999</v>
      </c>
      <c r="AN66" s="349">
        <v>0.45874999999999999</v>
      </c>
      <c r="AO66" s="318"/>
      <c r="AP66" s="323">
        <v>19</v>
      </c>
      <c r="AQ66" s="324">
        <v>0.14708333333333301</v>
      </c>
      <c r="AR66" s="325">
        <v>0.180416666666667</v>
      </c>
      <c r="AS66" s="325">
        <v>0.230833333333333</v>
      </c>
      <c r="AT66" s="350" t="s">
        <v>535</v>
      </c>
      <c r="AU66" s="325">
        <v>0.197083333333333</v>
      </c>
      <c r="AV66" s="325">
        <v>0.274166666666667</v>
      </c>
      <c r="AW66" s="325">
        <v>0.28666666666666701</v>
      </c>
      <c r="AX66" s="325">
        <v>0.29708333333333298</v>
      </c>
      <c r="AY66" s="325">
        <v>0.33374999999999999</v>
      </c>
      <c r="AZ66" s="325">
        <v>0.28458333333333302</v>
      </c>
      <c r="BA66" s="325">
        <v>0.23416666666666699</v>
      </c>
      <c r="BB66" s="326">
        <v>0.202083333333333</v>
      </c>
      <c r="BD66" s="196"/>
      <c r="BE66" s="196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</row>
    <row r="67" spans="1:69" ht="16.7" customHeight="1">
      <c r="A67" s="323">
        <v>20</v>
      </c>
      <c r="B67" s="324"/>
      <c r="C67" s="325"/>
      <c r="D67" s="325"/>
      <c r="E67" s="325"/>
      <c r="F67" s="325"/>
      <c r="G67" s="325">
        <v>0.649166666666667</v>
      </c>
      <c r="H67" s="325">
        <v>0.75458333333333305</v>
      </c>
      <c r="I67" s="325">
        <v>0.79666666666666697</v>
      </c>
      <c r="J67" s="325">
        <v>0.90749999999999997</v>
      </c>
      <c r="K67" s="325">
        <v>0.90500000000000003</v>
      </c>
      <c r="L67" s="325">
        <v>0.64208333333333401</v>
      </c>
      <c r="M67" s="326">
        <v>0.550416666666667</v>
      </c>
      <c r="N67" s="318"/>
      <c r="O67" s="323">
        <v>20</v>
      </c>
      <c r="P67" s="324">
        <v>1.17208333333333</v>
      </c>
      <c r="Q67" s="325">
        <v>1.1608333333333301</v>
      </c>
      <c r="R67" s="325">
        <v>1.2254166666666699</v>
      </c>
      <c r="S67" s="325">
        <v>0.99541666666666695</v>
      </c>
      <c r="T67" s="325">
        <v>1.13916666666667</v>
      </c>
      <c r="U67" s="325">
        <v>1.29125</v>
      </c>
      <c r="V67" s="325">
        <v>1.3829166666666699</v>
      </c>
      <c r="W67" s="325">
        <v>1.3674999999999999</v>
      </c>
      <c r="X67" s="325">
        <v>1.6783333333333299</v>
      </c>
      <c r="Y67" s="325">
        <v>1.44333333333333</v>
      </c>
      <c r="Z67" s="325">
        <v>1.2079166666666701</v>
      </c>
      <c r="AA67" s="326">
        <v>1.14916666666667</v>
      </c>
      <c r="AB67" s="323">
        <v>20</v>
      </c>
      <c r="AC67" s="347">
        <v>0.600833333333333</v>
      </c>
      <c r="AD67" s="348">
        <v>0.56999999999999995</v>
      </c>
      <c r="AE67" s="348">
        <v>0.53291666666666704</v>
      </c>
      <c r="AF67" s="348">
        <v>0.54958333333333298</v>
      </c>
      <c r="AG67" s="348">
        <v>0.52</v>
      </c>
      <c r="AH67" s="348">
        <v>0.41375000000000001</v>
      </c>
      <c r="AI67" s="348">
        <v>0.33208333333333301</v>
      </c>
      <c r="AJ67" s="348">
        <v>0.30583333333333301</v>
      </c>
      <c r="AK67" s="348">
        <v>0.24208333333333301</v>
      </c>
      <c r="AL67" s="348">
        <v>0.24958333333333299</v>
      </c>
      <c r="AM67" s="348">
        <v>0.39</v>
      </c>
      <c r="AN67" s="349">
        <v>0.45874999999999999</v>
      </c>
      <c r="AO67" s="318"/>
      <c r="AP67" s="323">
        <v>20</v>
      </c>
      <c r="AQ67" s="324">
        <v>0.155</v>
      </c>
      <c r="AR67" s="325">
        <v>0.18541666666666701</v>
      </c>
      <c r="AS67" s="325">
        <v>0.23458333333333301</v>
      </c>
      <c r="AT67" s="350" t="s">
        <v>536</v>
      </c>
      <c r="AU67" s="325">
        <v>0.20708333333333301</v>
      </c>
      <c r="AV67" s="325">
        <v>0.27208333333333301</v>
      </c>
      <c r="AW67" s="325">
        <v>0.28666666666666701</v>
      </c>
      <c r="AX67" s="325">
        <v>0.30125000000000002</v>
      </c>
      <c r="AY67" s="325">
        <v>0.33208333333333301</v>
      </c>
      <c r="AZ67" s="325">
        <v>0.27958333333333302</v>
      </c>
      <c r="BA67" s="325">
        <v>0.24</v>
      </c>
      <c r="BB67" s="326">
        <v>0.206666666666667</v>
      </c>
      <c r="BD67" s="196"/>
      <c r="BE67" s="196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</row>
    <row r="68" spans="1:69" ht="16.7" customHeight="1">
      <c r="A68" s="323">
        <v>21</v>
      </c>
      <c r="B68" s="324">
        <v>0.52</v>
      </c>
      <c r="C68" s="325">
        <v>0.56000000000000005</v>
      </c>
      <c r="D68" s="325">
        <v>0.62</v>
      </c>
      <c r="E68" s="325">
        <v>0.45</v>
      </c>
      <c r="F68" s="325">
        <v>0.53</v>
      </c>
      <c r="G68" s="325">
        <v>0.65749999999999997</v>
      </c>
      <c r="H68" s="325">
        <v>0.75916666666666699</v>
      </c>
      <c r="I68" s="325">
        <v>0.79125000000000001</v>
      </c>
      <c r="J68" s="325">
        <v>0.91458333333333397</v>
      </c>
      <c r="K68" s="325">
        <v>0.90625</v>
      </c>
      <c r="L68" s="325">
        <v>0.63875000000000004</v>
      </c>
      <c r="M68" s="326">
        <v>0.54958333333333298</v>
      </c>
      <c r="N68" s="318"/>
      <c r="O68" s="323">
        <v>21</v>
      </c>
      <c r="P68" s="324">
        <v>1.17</v>
      </c>
      <c r="Q68" s="325">
        <v>1.1612499999999999</v>
      </c>
      <c r="R68" s="325">
        <v>1.2295833333333299</v>
      </c>
      <c r="S68" s="325">
        <v>1.0575000000000001</v>
      </c>
      <c r="T68" s="325">
        <v>1.15333333333333</v>
      </c>
      <c r="U68" s="325">
        <v>1.30416666666667</v>
      </c>
      <c r="V68" s="325">
        <v>1.38791666666667</v>
      </c>
      <c r="W68" s="325">
        <v>1.34916666666667</v>
      </c>
      <c r="X68" s="325">
        <v>1.67</v>
      </c>
      <c r="Y68" s="325">
        <v>1.4229166666666699</v>
      </c>
      <c r="Z68" s="325">
        <v>1.1866666666666701</v>
      </c>
      <c r="AA68" s="326">
        <v>1.1554166666666701</v>
      </c>
      <c r="AB68" s="323">
        <v>21</v>
      </c>
      <c r="AC68" s="347">
        <v>0.58708333333333296</v>
      </c>
      <c r="AD68" s="348">
        <v>0.56999999999999995</v>
      </c>
      <c r="AE68" s="348">
        <v>0.52541666666666598</v>
      </c>
      <c r="AF68" s="348">
        <v>0.54374999999999996</v>
      </c>
      <c r="AG68" s="348">
        <v>0.52</v>
      </c>
      <c r="AH68" s="348">
        <v>0.410833333333333</v>
      </c>
      <c r="AI68" s="348">
        <v>0.32750000000000001</v>
      </c>
      <c r="AJ68" s="348">
        <v>0.30833333333333302</v>
      </c>
      <c r="AK68" s="348">
        <v>0.23708333333333301</v>
      </c>
      <c r="AL68" s="348">
        <v>0.25208333333333299</v>
      </c>
      <c r="AM68" s="348">
        <v>0.39291666666666702</v>
      </c>
      <c r="AN68" s="349">
        <v>0.45958333333333401</v>
      </c>
      <c r="AO68" s="318"/>
      <c r="AP68" s="323">
        <v>21</v>
      </c>
      <c r="AQ68" s="324">
        <v>0.17208333333333301</v>
      </c>
      <c r="AR68" s="325">
        <v>0.18458333333333299</v>
      </c>
      <c r="AS68" s="325">
        <v>0.24</v>
      </c>
      <c r="AT68" s="325">
        <v>2.9166666666666698E-2</v>
      </c>
      <c r="AU68" s="325">
        <v>0.21</v>
      </c>
      <c r="AV68" s="325">
        <v>0.27916666666666701</v>
      </c>
      <c r="AW68" s="325">
        <v>0.29125000000000001</v>
      </c>
      <c r="AX68" s="325">
        <v>0.29458333333333298</v>
      </c>
      <c r="AY68" s="325">
        <v>0.334166666666667</v>
      </c>
      <c r="AZ68" s="325">
        <v>0.27958333333333302</v>
      </c>
      <c r="BA68" s="325">
        <v>0.23125000000000001</v>
      </c>
      <c r="BB68" s="326">
        <v>0.20874999999999999</v>
      </c>
      <c r="BD68" s="196"/>
      <c r="BE68" s="196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</row>
    <row r="69" spans="1:69" ht="16.7" customHeight="1">
      <c r="A69" s="323">
        <v>22</v>
      </c>
      <c r="B69" s="324"/>
      <c r="C69" s="325"/>
      <c r="D69" s="325"/>
      <c r="E69" s="325"/>
      <c r="F69" s="325"/>
      <c r="G69" s="325">
        <v>0.66125</v>
      </c>
      <c r="H69" s="325">
        <v>0.75458333333333305</v>
      </c>
      <c r="I69" s="325">
        <v>0.78791666666666704</v>
      </c>
      <c r="J69" s="325">
        <v>0.90500000000000003</v>
      </c>
      <c r="K69" s="325">
        <v>0.91166666666666696</v>
      </c>
      <c r="L69" s="325">
        <v>0.63500000000000001</v>
      </c>
      <c r="M69" s="326">
        <v>0.53791666666666604</v>
      </c>
      <c r="N69" s="318"/>
      <c r="O69" s="323">
        <v>22</v>
      </c>
      <c r="P69" s="324">
        <v>1.17041666666667</v>
      </c>
      <c r="Q69" s="325">
        <v>1.1658333333333299</v>
      </c>
      <c r="R69" s="325">
        <v>1.2308333333333299</v>
      </c>
      <c r="S69" s="325">
        <v>1.0787500000000001</v>
      </c>
      <c r="T69" s="325">
        <v>1.1525000000000001</v>
      </c>
      <c r="U69" s="325">
        <v>1.3220833333333299</v>
      </c>
      <c r="V69" s="325">
        <v>1.3883333333333301</v>
      </c>
      <c r="W69" s="325">
        <v>1.33208333333333</v>
      </c>
      <c r="X69" s="325">
        <v>1.65791666666667</v>
      </c>
      <c r="Y69" s="325">
        <v>1.4125000000000001</v>
      </c>
      <c r="Z69" s="325">
        <v>1.1695833333333301</v>
      </c>
      <c r="AA69" s="326">
        <v>1.13083333333333</v>
      </c>
      <c r="AB69" s="323">
        <v>22</v>
      </c>
      <c r="AC69" s="347">
        <v>0.59291666666666698</v>
      </c>
      <c r="AD69" s="348">
        <v>0.56791666666666696</v>
      </c>
      <c r="AE69" s="348">
        <v>0.52625</v>
      </c>
      <c r="AF69" s="348">
        <v>0.54500000000000004</v>
      </c>
      <c r="AG69" s="348">
        <v>0.52375000000000005</v>
      </c>
      <c r="AH69" s="348">
        <v>0.40666666666666701</v>
      </c>
      <c r="AI69" s="348">
        <v>0.33458333333333301</v>
      </c>
      <c r="AJ69" s="348">
        <v>0.31041666666666701</v>
      </c>
      <c r="AK69" s="348">
        <v>0.245416666666667</v>
      </c>
      <c r="AL69" s="348">
        <v>0.24791666666666701</v>
      </c>
      <c r="AM69" s="348">
        <v>0.399166666666667</v>
      </c>
      <c r="AN69" s="349">
        <v>0.46</v>
      </c>
      <c r="AO69" s="318"/>
      <c r="AP69" s="323">
        <v>22</v>
      </c>
      <c r="AQ69" s="324">
        <v>0.17</v>
      </c>
      <c r="AR69" s="325">
        <v>0.18833333333333299</v>
      </c>
      <c r="AS69" s="325">
        <v>0.239166666666667</v>
      </c>
      <c r="AT69" s="325">
        <v>7.2499999999999995E-2</v>
      </c>
      <c r="AU69" s="325">
        <v>0.20708333333333301</v>
      </c>
      <c r="AV69" s="325">
        <v>0.27791666666666698</v>
      </c>
      <c r="AW69" s="325">
        <v>0.27833333333333299</v>
      </c>
      <c r="AX69" s="325">
        <v>0.29416666666666702</v>
      </c>
      <c r="AY69" s="325">
        <v>0.32374999999999998</v>
      </c>
      <c r="AZ69" s="325">
        <v>0.28416666666666701</v>
      </c>
      <c r="BA69" s="325">
        <v>0.22291666666666701</v>
      </c>
      <c r="BB69" s="326">
        <v>0.20041666666666699</v>
      </c>
      <c r="BD69" s="196"/>
      <c r="BE69" s="196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</row>
    <row r="70" spans="1:69" ht="16.7" customHeight="1">
      <c r="A70" s="323">
        <v>23</v>
      </c>
      <c r="B70" s="324"/>
      <c r="C70" s="325"/>
      <c r="D70" s="325"/>
      <c r="E70" s="325"/>
      <c r="F70" s="325"/>
      <c r="G70" s="325">
        <v>0.66916666666666702</v>
      </c>
      <c r="H70" s="325">
        <v>0.742916666666667</v>
      </c>
      <c r="I70" s="325">
        <v>0.79874999999999996</v>
      </c>
      <c r="J70" s="325">
        <v>0.89166666666666705</v>
      </c>
      <c r="K70" s="325">
        <v>0.894166666666667</v>
      </c>
      <c r="L70" s="325">
        <v>0.62541666666666695</v>
      </c>
      <c r="M70" s="326">
        <v>0.53249999999999997</v>
      </c>
      <c r="N70" s="318"/>
      <c r="O70" s="323">
        <v>23</v>
      </c>
      <c r="P70" s="324">
        <v>1.18</v>
      </c>
      <c r="Q70" s="325">
        <v>1.1725000000000001</v>
      </c>
      <c r="R70" s="325">
        <v>1.23166666666667</v>
      </c>
      <c r="S70" s="325">
        <v>1.0833333333333299</v>
      </c>
      <c r="T70" s="325">
        <v>1.14375</v>
      </c>
      <c r="U70" s="325">
        <v>1.34083333333333</v>
      </c>
      <c r="V70" s="325">
        <v>1.33125</v>
      </c>
      <c r="W70" s="325">
        <v>1.34083333333333</v>
      </c>
      <c r="X70" s="325">
        <v>1.6416666666666699</v>
      </c>
      <c r="Y70" s="325">
        <v>1.3925000000000001</v>
      </c>
      <c r="Z70" s="325">
        <v>1.1654166666666701</v>
      </c>
      <c r="AA70" s="326">
        <v>1.12791666666667</v>
      </c>
      <c r="AB70" s="323">
        <v>23</v>
      </c>
      <c r="AC70" s="347">
        <v>0.58583333333333298</v>
      </c>
      <c r="AD70" s="348">
        <v>0.56208333333333405</v>
      </c>
      <c r="AE70" s="348">
        <v>0.52749999999999997</v>
      </c>
      <c r="AF70" s="348">
        <v>0.56000000000000005</v>
      </c>
      <c r="AG70" s="348">
        <v>0.52375000000000005</v>
      </c>
      <c r="AH70" s="348">
        <v>0.40083333333333299</v>
      </c>
      <c r="AI70" s="348">
        <v>0.34666666666666701</v>
      </c>
      <c r="AJ70" s="348">
        <v>0.30583333333333301</v>
      </c>
      <c r="AK70" s="348">
        <v>0.24833333333333299</v>
      </c>
      <c r="AL70" s="348">
        <v>0.25041666666666701</v>
      </c>
      <c r="AM70" s="348">
        <v>0.40291666666666698</v>
      </c>
      <c r="AN70" s="349">
        <v>0.46750000000000003</v>
      </c>
      <c r="AO70" s="318"/>
      <c r="AP70" s="323">
        <v>23</v>
      </c>
      <c r="AQ70" s="324">
        <v>0.177916666666667</v>
      </c>
      <c r="AR70" s="325">
        <v>0.19375000000000001</v>
      </c>
      <c r="AS70" s="325">
        <v>0.24</v>
      </c>
      <c r="AT70" s="325">
        <v>9.6250000000000002E-2</v>
      </c>
      <c r="AU70" s="325">
        <v>0.20833333333333301</v>
      </c>
      <c r="AV70" s="325">
        <v>0.28625</v>
      </c>
      <c r="AW70" s="325">
        <v>0.262083333333333</v>
      </c>
      <c r="AX70" s="325">
        <v>0.297916666666666</v>
      </c>
      <c r="AY70" s="325">
        <v>0.31291666666666701</v>
      </c>
      <c r="AZ70" s="325">
        <v>0.28000000000000003</v>
      </c>
      <c r="BA70" s="325">
        <v>0.22125</v>
      </c>
      <c r="BB70" s="326">
        <v>0.2</v>
      </c>
      <c r="BD70" s="196"/>
      <c r="BE70" s="196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</row>
    <row r="71" spans="1:69" ht="16.7" customHeight="1">
      <c r="A71" s="323">
        <v>24</v>
      </c>
      <c r="B71" s="324">
        <v>0.52</v>
      </c>
      <c r="C71" s="325">
        <v>0.56999999999999995</v>
      </c>
      <c r="D71" s="325">
        <v>0.62</v>
      </c>
      <c r="E71" s="325">
        <v>0.44</v>
      </c>
      <c r="F71" s="325">
        <v>0.5</v>
      </c>
      <c r="G71" s="325">
        <v>0.67791666666666694</v>
      </c>
      <c r="H71" s="325">
        <v>0.74624999999999997</v>
      </c>
      <c r="I71" s="325">
        <v>0.80416666666666703</v>
      </c>
      <c r="J71" s="325">
        <v>0.9</v>
      </c>
      <c r="K71" s="325">
        <v>0.89791666666666703</v>
      </c>
      <c r="L71" s="325">
        <v>0.61208333333333398</v>
      </c>
      <c r="M71" s="326">
        <v>0.53958333333333297</v>
      </c>
      <c r="N71" s="318"/>
      <c r="O71" s="323">
        <v>24</v>
      </c>
      <c r="P71" s="324">
        <v>1.1850000000000001</v>
      </c>
      <c r="Q71" s="325">
        <v>1.1725000000000001</v>
      </c>
      <c r="R71" s="325">
        <v>1.23291666666667</v>
      </c>
      <c r="S71" s="325">
        <v>1.08541666666667</v>
      </c>
      <c r="T71" s="325">
        <v>1.1654166666666701</v>
      </c>
      <c r="U71" s="325">
        <v>1.35625</v>
      </c>
      <c r="V71" s="325">
        <v>1.31833333333333</v>
      </c>
      <c r="W71" s="325">
        <v>1.36083333333333</v>
      </c>
      <c r="X71" s="325">
        <v>1.63916666666667</v>
      </c>
      <c r="Y71" s="325">
        <v>1.3816666666666699</v>
      </c>
      <c r="Z71" s="325">
        <v>1.17458333333333</v>
      </c>
      <c r="AA71" s="326">
        <v>1.1295833333333301</v>
      </c>
      <c r="AB71" s="323">
        <v>24</v>
      </c>
      <c r="AC71" s="347">
        <v>0.58499999999999996</v>
      </c>
      <c r="AD71" s="348">
        <v>0.56499999999999995</v>
      </c>
      <c r="AE71" s="348">
        <v>0.52375000000000005</v>
      </c>
      <c r="AF71" s="348">
        <v>0.55500000000000005</v>
      </c>
      <c r="AG71" s="348">
        <v>0.52</v>
      </c>
      <c r="AH71" s="348">
        <v>0.394166666666667</v>
      </c>
      <c r="AI71" s="348">
        <v>0.34416666666666701</v>
      </c>
      <c r="AJ71" s="348">
        <v>0.30458333333333298</v>
      </c>
      <c r="AK71" s="348">
        <v>0.24833333333333299</v>
      </c>
      <c r="AL71" s="348">
        <v>0.25</v>
      </c>
      <c r="AM71" s="348">
        <v>0.41</v>
      </c>
      <c r="AN71" s="349">
        <v>0.46625</v>
      </c>
      <c r="AO71" s="318"/>
      <c r="AP71" s="323">
        <v>24</v>
      </c>
      <c r="AQ71" s="324">
        <v>0.179166666666667</v>
      </c>
      <c r="AR71" s="325">
        <v>0.19375000000000001</v>
      </c>
      <c r="AS71" s="325">
        <v>0.24458333333333299</v>
      </c>
      <c r="AT71" s="325">
        <v>0.112916666666667</v>
      </c>
      <c r="AU71" s="325">
        <v>0.21791666666666701</v>
      </c>
      <c r="AV71" s="325">
        <v>0.28708333333333302</v>
      </c>
      <c r="AW71" s="325">
        <v>0.27083333333333298</v>
      </c>
      <c r="AX71" s="325">
        <v>0.29916666666666603</v>
      </c>
      <c r="AY71" s="325">
        <v>0.31</v>
      </c>
      <c r="AZ71" s="325">
        <v>0.28000000000000003</v>
      </c>
      <c r="BA71" s="325">
        <v>0.22</v>
      </c>
      <c r="BB71" s="326">
        <v>0.20041666666666699</v>
      </c>
      <c r="BD71" s="196"/>
      <c r="BE71" s="196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</row>
    <row r="72" spans="1:69" ht="16.7" customHeight="1">
      <c r="A72" s="323">
        <v>25</v>
      </c>
      <c r="B72" s="324"/>
      <c r="C72" s="325"/>
      <c r="D72" s="325"/>
      <c r="E72" s="325"/>
      <c r="F72" s="325"/>
      <c r="G72" s="325">
        <v>0.6825</v>
      </c>
      <c r="H72" s="325">
        <v>0.75041666666666695</v>
      </c>
      <c r="I72" s="325">
        <v>0.8075</v>
      </c>
      <c r="J72" s="325">
        <v>0.89833333333333298</v>
      </c>
      <c r="K72" s="325">
        <v>0.90458333333333296</v>
      </c>
      <c r="L72" s="325">
        <v>0.62416666666666698</v>
      </c>
      <c r="M72" s="326">
        <v>0.53</v>
      </c>
      <c r="N72" s="318"/>
      <c r="O72" s="323">
        <v>25</v>
      </c>
      <c r="P72" s="324">
        <v>1.19</v>
      </c>
      <c r="Q72" s="325">
        <v>1.1770833333333299</v>
      </c>
      <c r="R72" s="325">
        <v>1.2324999999999999</v>
      </c>
      <c r="S72" s="325">
        <v>1.06666666666667</v>
      </c>
      <c r="T72" s="325">
        <v>1.17583333333333</v>
      </c>
      <c r="U72" s="325">
        <v>1.35958333333333</v>
      </c>
      <c r="V72" s="325">
        <v>1.32125</v>
      </c>
      <c r="W72" s="325">
        <v>1.38083333333333</v>
      </c>
      <c r="X72" s="325">
        <v>1.62375</v>
      </c>
      <c r="Y72" s="325">
        <v>1.37666666666667</v>
      </c>
      <c r="Z72" s="325">
        <v>1.18625</v>
      </c>
      <c r="AA72" s="326">
        <v>1.1295833333333301</v>
      </c>
      <c r="AB72" s="323">
        <v>25</v>
      </c>
      <c r="AC72" s="347">
        <v>0.57999999999999996</v>
      </c>
      <c r="AD72" s="348">
        <v>0.56125000000000003</v>
      </c>
      <c r="AE72" s="348">
        <v>0.52291666666666603</v>
      </c>
      <c r="AF72" s="348">
        <v>0.555416666666667</v>
      </c>
      <c r="AG72" s="348">
        <v>0.52</v>
      </c>
      <c r="AH72" s="348">
        <v>0.39333333333333298</v>
      </c>
      <c r="AI72" s="348">
        <v>0.34458333333333302</v>
      </c>
      <c r="AJ72" s="348">
        <v>0.3</v>
      </c>
      <c r="AK72" s="348">
        <v>0.25124999999999997</v>
      </c>
      <c r="AL72" s="348">
        <v>0.24791666666666701</v>
      </c>
      <c r="AM72" s="348">
        <v>0.40875</v>
      </c>
      <c r="AN72" s="349">
        <v>0.47</v>
      </c>
      <c r="AO72" s="318"/>
      <c r="AP72" s="323">
        <v>25</v>
      </c>
      <c r="AQ72" s="324">
        <v>0.18458333333333299</v>
      </c>
      <c r="AR72" s="325">
        <v>0.20125000000000001</v>
      </c>
      <c r="AS72" s="325">
        <v>0.24833333333333299</v>
      </c>
      <c r="AT72" s="325">
        <v>0.118333333333333</v>
      </c>
      <c r="AU72" s="325">
        <v>0.21458333333333299</v>
      </c>
      <c r="AV72" s="325">
        <v>0.28541666666666698</v>
      </c>
      <c r="AW72" s="325">
        <v>0.27500000000000002</v>
      </c>
      <c r="AX72" s="325">
        <v>0.30125000000000002</v>
      </c>
      <c r="AY72" s="325">
        <v>0.30375000000000002</v>
      </c>
      <c r="AZ72" s="325">
        <v>0.28000000000000003</v>
      </c>
      <c r="BA72" s="325">
        <v>0.225833333333333</v>
      </c>
      <c r="BB72" s="326">
        <v>0.2</v>
      </c>
      <c r="BD72" s="196"/>
      <c r="BE72" s="196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</row>
    <row r="73" spans="1:69" ht="16.7" customHeight="1">
      <c r="A73" s="323">
        <v>26</v>
      </c>
      <c r="B73" s="324"/>
      <c r="C73" s="325"/>
      <c r="D73" s="325"/>
      <c r="E73" s="325"/>
      <c r="F73" s="325"/>
      <c r="G73" s="325">
        <v>0.68791666666666595</v>
      </c>
      <c r="H73" s="325">
        <v>0.75124999999999997</v>
      </c>
      <c r="I73" s="325">
        <v>0.8175</v>
      </c>
      <c r="J73" s="325">
        <v>0.89291666666666702</v>
      </c>
      <c r="K73" s="325">
        <v>0.89375000000000004</v>
      </c>
      <c r="L73" s="325">
        <v>0.62916666666666698</v>
      </c>
      <c r="M73" s="326">
        <v>0.54166666666666696</v>
      </c>
      <c r="N73" s="318"/>
      <c r="O73" s="323">
        <v>26</v>
      </c>
      <c r="P73" s="324">
        <v>1.1950000000000001</v>
      </c>
      <c r="Q73" s="325">
        <v>1.17916666666667</v>
      </c>
      <c r="R73" s="325">
        <v>1.2320833333333301</v>
      </c>
      <c r="S73" s="325">
        <v>1.0720833333333299</v>
      </c>
      <c r="T73" s="325">
        <v>1.1854166666666699</v>
      </c>
      <c r="U73" s="325">
        <v>1.36958333333333</v>
      </c>
      <c r="V73" s="325">
        <v>1.3304166666666699</v>
      </c>
      <c r="W73" s="325">
        <v>1.4070833333333299</v>
      </c>
      <c r="X73" s="325">
        <v>1.61208333333333</v>
      </c>
      <c r="Y73" s="325">
        <v>1.35916666666667</v>
      </c>
      <c r="Z73" s="325">
        <v>1.2</v>
      </c>
      <c r="AA73" s="326">
        <v>1.1466666666666701</v>
      </c>
      <c r="AB73" s="323">
        <v>26</v>
      </c>
      <c r="AC73" s="347">
        <v>0.57999999999999996</v>
      </c>
      <c r="AD73" s="348">
        <v>0.5625</v>
      </c>
      <c r="AE73" s="348">
        <v>0.52124999999999999</v>
      </c>
      <c r="AF73" s="348">
        <v>0.56541666666666701</v>
      </c>
      <c r="AG73" s="348">
        <v>0.51416666666666699</v>
      </c>
      <c r="AH73" s="348">
        <v>0.38833333333333298</v>
      </c>
      <c r="AI73" s="348">
        <v>0.34625</v>
      </c>
      <c r="AJ73" s="348">
        <v>0.29458333333333298</v>
      </c>
      <c r="AK73" s="348">
        <v>0.25541666666666701</v>
      </c>
      <c r="AL73" s="348">
        <v>0.254583333333333</v>
      </c>
      <c r="AM73" s="348">
        <v>0.40833333333333299</v>
      </c>
      <c r="AN73" s="349">
        <v>0.46750000000000003</v>
      </c>
      <c r="AO73" s="318"/>
      <c r="AP73" s="323">
        <v>26</v>
      </c>
      <c r="AQ73" s="324">
        <v>0.18833333333333299</v>
      </c>
      <c r="AR73" s="325">
        <v>0.20125000000000001</v>
      </c>
      <c r="AS73" s="325">
        <v>0.24333333333333301</v>
      </c>
      <c r="AT73" s="325">
        <v>0.11125</v>
      </c>
      <c r="AU73" s="325">
        <v>0.21958333333333299</v>
      </c>
      <c r="AV73" s="325">
        <v>0.28791666666666699</v>
      </c>
      <c r="AW73" s="325">
        <v>0.27583333333333299</v>
      </c>
      <c r="AX73" s="325">
        <v>0.30458333333333298</v>
      </c>
      <c r="AY73" s="325">
        <v>0.300416666666667</v>
      </c>
      <c r="AZ73" s="325">
        <v>0.27250000000000002</v>
      </c>
      <c r="BA73" s="325">
        <v>0.23583333333333301</v>
      </c>
      <c r="BB73" s="326">
        <v>0.20708333333333301</v>
      </c>
      <c r="BD73" s="196"/>
      <c r="BE73" s="196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</row>
    <row r="74" spans="1:69" ht="16.7" customHeight="1">
      <c r="A74" s="323">
        <v>27</v>
      </c>
      <c r="B74" s="324">
        <v>0.54</v>
      </c>
      <c r="C74" s="325"/>
      <c r="D74" s="325">
        <v>0.63</v>
      </c>
      <c r="E74" s="325">
        <v>0.45</v>
      </c>
      <c r="F74" s="325">
        <v>0.52</v>
      </c>
      <c r="G74" s="325">
        <v>0.69374999999999998</v>
      </c>
      <c r="H74" s="325">
        <v>0.755</v>
      </c>
      <c r="I74" s="325">
        <v>0.82166666666666699</v>
      </c>
      <c r="J74" s="325">
        <v>0.89624999999999999</v>
      </c>
      <c r="K74" s="325">
        <v>0.88416666666666699</v>
      </c>
      <c r="L74" s="325">
        <v>0.60958333333333303</v>
      </c>
      <c r="M74" s="326">
        <v>0.53458333333333297</v>
      </c>
      <c r="N74" s="318"/>
      <c r="O74" s="323">
        <v>27</v>
      </c>
      <c r="P74" s="324">
        <v>1.1908333333333301</v>
      </c>
      <c r="Q74" s="325">
        <v>1.1812499999999999</v>
      </c>
      <c r="R74" s="325">
        <v>1.2333333333333301</v>
      </c>
      <c r="S74" s="325">
        <v>1.0804166666666699</v>
      </c>
      <c r="T74" s="325">
        <v>1.1875</v>
      </c>
      <c r="U74" s="325">
        <v>1.38</v>
      </c>
      <c r="V74" s="325">
        <v>1.34666666666667</v>
      </c>
      <c r="W74" s="325">
        <v>1.43041666666667</v>
      </c>
      <c r="X74" s="325">
        <v>1.61</v>
      </c>
      <c r="Y74" s="325">
        <v>1.32541666666667</v>
      </c>
      <c r="Z74" s="325">
        <v>1.20041666666667</v>
      </c>
      <c r="AA74" s="326">
        <v>1.1329166666666699</v>
      </c>
      <c r="AB74" s="323">
        <v>27</v>
      </c>
      <c r="AC74" s="347">
        <v>0.58041666666666702</v>
      </c>
      <c r="AD74" s="348">
        <v>0.5575</v>
      </c>
      <c r="AE74" s="348">
        <v>0.51416666666666699</v>
      </c>
      <c r="AF74" s="348">
        <v>0.56666666666666698</v>
      </c>
      <c r="AG74" s="348">
        <v>0.51041666666666696</v>
      </c>
      <c r="AH74" s="348">
        <v>0.38250000000000001</v>
      </c>
      <c r="AI74" s="348">
        <v>0.34416666666666701</v>
      </c>
      <c r="AJ74" s="348">
        <v>0.29291666666666699</v>
      </c>
      <c r="AK74" s="348">
        <v>0.24708333333333299</v>
      </c>
      <c r="AL74" s="348">
        <v>0.259583333333333</v>
      </c>
      <c r="AM74" s="348">
        <v>0.41375000000000001</v>
      </c>
      <c r="AN74" s="349">
        <v>0.47</v>
      </c>
      <c r="AO74" s="318"/>
      <c r="AP74" s="323">
        <v>27</v>
      </c>
      <c r="AQ74" s="324">
        <v>0.181666666666667</v>
      </c>
      <c r="AR74" s="325">
        <v>0.20624999999999999</v>
      </c>
      <c r="AS74" s="325">
        <v>0.24708333333333299</v>
      </c>
      <c r="AT74" s="325">
        <v>0.115416666666667</v>
      </c>
      <c r="AU74" s="325">
        <v>0.23375000000000001</v>
      </c>
      <c r="AV74" s="325">
        <v>0.28541666666666698</v>
      </c>
      <c r="AW74" s="325">
        <v>0.27583333333333299</v>
      </c>
      <c r="AX74" s="325">
        <v>0.307916666666667</v>
      </c>
      <c r="AY74" s="325">
        <v>0.30416666666666697</v>
      </c>
      <c r="AZ74" s="325">
        <v>0.26750000000000002</v>
      </c>
      <c r="BA74" s="325">
        <v>0.23125000000000001</v>
      </c>
      <c r="BB74" s="326">
        <v>0.2</v>
      </c>
      <c r="BD74" s="196"/>
      <c r="BE74" s="196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</row>
    <row r="75" spans="1:69" ht="16.7" customHeight="1">
      <c r="A75" s="323">
        <v>28</v>
      </c>
      <c r="B75" s="324"/>
      <c r="C75" s="325">
        <v>0.54</v>
      </c>
      <c r="D75" s="325"/>
      <c r="E75" s="325"/>
      <c r="F75" s="325"/>
      <c r="G75" s="325">
        <v>0.694583333333333</v>
      </c>
      <c r="H75" s="325">
        <v>0.76708333333333301</v>
      </c>
      <c r="I75" s="325">
        <v>0.82250000000000001</v>
      </c>
      <c r="J75" s="325">
        <v>0.90666666666666695</v>
      </c>
      <c r="K75" s="325">
        <v>0.87</v>
      </c>
      <c r="L75" s="325">
        <v>0.58541666666666703</v>
      </c>
      <c r="M75" s="326">
        <v>0.53208333333333302</v>
      </c>
      <c r="N75" s="318"/>
      <c r="O75" s="323">
        <v>28</v>
      </c>
      <c r="P75" s="324">
        <v>1.1941666666666699</v>
      </c>
      <c r="Q75" s="325">
        <v>1.17166666666667</v>
      </c>
      <c r="R75" s="325">
        <v>1.23416666666667</v>
      </c>
      <c r="S75" s="325">
        <v>1.0987499999999999</v>
      </c>
      <c r="T75" s="325">
        <v>1.2024999999999999</v>
      </c>
      <c r="U75" s="325">
        <v>1.3825000000000001</v>
      </c>
      <c r="V75" s="325">
        <v>1.3741666666666701</v>
      </c>
      <c r="W75" s="325">
        <v>1.4495833333333299</v>
      </c>
      <c r="X75" s="325">
        <v>1.6158333333333299</v>
      </c>
      <c r="Y75" s="325">
        <v>1.2958333333333301</v>
      </c>
      <c r="Z75" s="325">
        <v>1.175</v>
      </c>
      <c r="AA75" s="326">
        <v>1.1416666666666699</v>
      </c>
      <c r="AB75" s="323">
        <v>28</v>
      </c>
      <c r="AC75" s="347">
        <v>0.58250000000000002</v>
      </c>
      <c r="AD75" s="348">
        <v>0.56333333333333402</v>
      </c>
      <c r="AE75" s="348">
        <v>0.51124999999999998</v>
      </c>
      <c r="AF75" s="348">
        <v>0.55249999999999999</v>
      </c>
      <c r="AG75" s="348">
        <v>0.50749999999999995</v>
      </c>
      <c r="AH75" s="348">
        <v>0.382083333333333</v>
      </c>
      <c r="AI75" s="348">
        <v>0.334166666666667</v>
      </c>
      <c r="AJ75" s="348">
        <v>0.29041666666666699</v>
      </c>
      <c r="AK75" s="348">
        <v>0.245</v>
      </c>
      <c r="AL75" s="348">
        <v>0.26583333333333298</v>
      </c>
      <c r="AM75" s="348">
        <v>0.42208333333333298</v>
      </c>
      <c r="AN75" s="349">
        <v>0.47</v>
      </c>
      <c r="AO75" s="318"/>
      <c r="AP75" s="323">
        <v>28</v>
      </c>
      <c r="AQ75" s="324">
        <v>0.17874999999999999</v>
      </c>
      <c r="AR75" s="325">
        <v>0.20041666666666699</v>
      </c>
      <c r="AS75" s="325">
        <v>0.24791666666666701</v>
      </c>
      <c r="AT75" s="325">
        <v>0.12583333333333299</v>
      </c>
      <c r="AU75" s="325">
        <v>0.239166666666667</v>
      </c>
      <c r="AV75" s="325">
        <v>0.28999999999999998</v>
      </c>
      <c r="AW75" s="325">
        <v>0.28625</v>
      </c>
      <c r="AX75" s="325">
        <v>0.30625000000000002</v>
      </c>
      <c r="AY75" s="325">
        <v>0.3075</v>
      </c>
      <c r="AZ75" s="325">
        <v>0.26</v>
      </c>
      <c r="BA75" s="325">
        <v>0.21208333333333301</v>
      </c>
      <c r="BB75" s="326">
        <v>0.20333333333333301</v>
      </c>
      <c r="BD75" s="196"/>
      <c r="BE75" s="196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</row>
    <row r="76" spans="1:69" ht="16.7" customHeight="1">
      <c r="A76" s="323">
        <v>29</v>
      </c>
      <c r="B76" s="324"/>
      <c r="C76" s="325"/>
      <c r="D76" s="325"/>
      <c r="E76" s="325"/>
      <c r="F76" s="325"/>
      <c r="G76" s="325">
        <v>0.68583333333333296</v>
      </c>
      <c r="H76" s="325">
        <v>0.77625</v>
      </c>
      <c r="I76" s="325">
        <v>0.82666666666666699</v>
      </c>
      <c r="J76" s="325">
        <v>0.91208333333333302</v>
      </c>
      <c r="K76" s="325">
        <v>0.84833333333333305</v>
      </c>
      <c r="L76" s="325">
        <v>0.60708333333333298</v>
      </c>
      <c r="M76" s="326">
        <v>0.53041666666666698</v>
      </c>
      <c r="N76" s="318"/>
      <c r="O76" s="323">
        <v>29</v>
      </c>
      <c r="P76" s="324">
        <v>1.2</v>
      </c>
      <c r="Q76" s="325"/>
      <c r="R76" s="325">
        <v>1.2324999999999999</v>
      </c>
      <c r="S76" s="325">
        <v>1.10916666666667</v>
      </c>
      <c r="T76" s="325">
        <v>1.21458333333333</v>
      </c>
      <c r="U76" s="325">
        <v>1.3916666666666699</v>
      </c>
      <c r="V76" s="325">
        <v>1.4058333333333299</v>
      </c>
      <c r="W76" s="325">
        <v>1.4641666666666699</v>
      </c>
      <c r="X76" s="325">
        <v>1.61</v>
      </c>
      <c r="Y76" s="325">
        <v>1.2308333333333299</v>
      </c>
      <c r="Z76" s="325">
        <v>1.18</v>
      </c>
      <c r="AA76" s="326">
        <v>1.1441666666666701</v>
      </c>
      <c r="AB76" s="323">
        <v>29</v>
      </c>
      <c r="AC76" s="347">
        <v>0.57541666666666702</v>
      </c>
      <c r="AD76" s="348"/>
      <c r="AE76" s="348">
        <v>0.51624999999999999</v>
      </c>
      <c r="AF76" s="348">
        <v>0.54625000000000001</v>
      </c>
      <c r="AG76" s="348">
        <v>0.505</v>
      </c>
      <c r="AH76" s="348">
        <v>0.38416666666666699</v>
      </c>
      <c r="AI76" s="348">
        <v>0.33124999999999999</v>
      </c>
      <c r="AJ76" s="348">
        <v>0.28791666666666699</v>
      </c>
      <c r="AK76" s="348">
        <v>0.24374999999999999</v>
      </c>
      <c r="AL76" s="348">
        <v>0.28000000000000003</v>
      </c>
      <c r="AM76" s="348">
        <v>0.42041666666666699</v>
      </c>
      <c r="AN76" s="349">
        <v>0.47</v>
      </c>
      <c r="AO76" s="318"/>
      <c r="AP76" s="323">
        <v>29</v>
      </c>
      <c r="AQ76" s="324">
        <v>0.18791666666666701</v>
      </c>
      <c r="AR76" s="325"/>
      <c r="AS76" s="325">
        <v>0.25083333333333302</v>
      </c>
      <c r="AT76" s="325">
        <v>0.13750000000000001</v>
      </c>
      <c r="AU76" s="325">
        <v>0.241666666666667</v>
      </c>
      <c r="AV76" s="325">
        <v>0.28333333333333299</v>
      </c>
      <c r="AW76" s="325">
        <v>0.29208333333333297</v>
      </c>
      <c r="AX76" s="325">
        <v>0.30583333333333301</v>
      </c>
      <c r="AY76" s="325">
        <v>0.30625000000000002</v>
      </c>
      <c r="AZ76" s="325">
        <v>0.23833333333333301</v>
      </c>
      <c r="BA76" s="325">
        <v>0.22291666666666701</v>
      </c>
      <c r="BB76" s="326">
        <v>0.202083333333333</v>
      </c>
      <c r="BD76" s="196"/>
      <c r="BE76" s="196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</row>
    <row r="77" spans="1:69" ht="16.7" customHeight="1">
      <c r="A77" s="323">
        <v>30</v>
      </c>
      <c r="B77" s="324"/>
      <c r="C77" s="325"/>
      <c r="D77" s="325"/>
      <c r="E77" s="325">
        <v>0.46</v>
      </c>
      <c r="F77" s="325"/>
      <c r="G77" s="325">
        <v>0.67958333333333298</v>
      </c>
      <c r="H77" s="325">
        <v>0.77583333333333304</v>
      </c>
      <c r="I77" s="325">
        <v>0.83333333333333404</v>
      </c>
      <c r="J77" s="325">
        <v>0.91</v>
      </c>
      <c r="K77" s="325">
        <v>0.84041666666666703</v>
      </c>
      <c r="L77" s="325">
        <v>0.60208333333333297</v>
      </c>
      <c r="M77" s="326">
        <v>0.53249999999999997</v>
      </c>
      <c r="N77" s="318"/>
      <c r="O77" s="323">
        <v>30</v>
      </c>
      <c r="P77" s="324">
        <v>1.19166666666667</v>
      </c>
      <c r="Q77" s="325"/>
      <c r="R77" s="325">
        <v>1.2279166666666701</v>
      </c>
      <c r="S77" s="325">
        <v>1.1074999999999999</v>
      </c>
      <c r="T77" s="325">
        <v>1.21291666666667</v>
      </c>
      <c r="U77" s="325">
        <v>1.3512500000000001</v>
      </c>
      <c r="V77" s="325">
        <v>1.4337500000000001</v>
      </c>
      <c r="W77" s="325">
        <v>1.4754166666666699</v>
      </c>
      <c r="X77" s="325">
        <v>1.6083333333333301</v>
      </c>
      <c r="Y77" s="325">
        <v>1.1866666666666701</v>
      </c>
      <c r="Z77" s="325">
        <v>1.18625</v>
      </c>
      <c r="AA77" s="326">
        <v>1.13333333333333</v>
      </c>
      <c r="AB77" s="323">
        <v>30</v>
      </c>
      <c r="AC77" s="347">
        <v>0.58041666666666702</v>
      </c>
      <c r="AD77" s="348"/>
      <c r="AE77" s="348">
        <v>0.52</v>
      </c>
      <c r="AF77" s="348">
        <v>0.54958333333333398</v>
      </c>
      <c r="AG77" s="348">
        <v>0.50375000000000003</v>
      </c>
      <c r="AH77" s="348">
        <v>0.39250000000000002</v>
      </c>
      <c r="AI77" s="348">
        <v>0.33250000000000002</v>
      </c>
      <c r="AJ77" s="348">
        <v>0.28458333333333302</v>
      </c>
      <c r="AK77" s="348">
        <v>0.24458333333333299</v>
      </c>
      <c r="AL77" s="348">
        <v>0.28291666666666698</v>
      </c>
      <c r="AM77" s="348">
        <v>0.42416666666666702</v>
      </c>
      <c r="AN77" s="349">
        <v>0.47291666666666698</v>
      </c>
      <c r="AO77" s="318"/>
      <c r="AP77" s="323">
        <v>30</v>
      </c>
      <c r="AQ77" s="324">
        <v>0.18083333333333301</v>
      </c>
      <c r="AR77" s="325"/>
      <c r="AS77" s="325">
        <v>0.244166666666667</v>
      </c>
      <c r="AT77" s="325">
        <v>0.13791666666666699</v>
      </c>
      <c r="AU77" s="325">
        <v>0.241666666666667</v>
      </c>
      <c r="AV77" s="325">
        <v>0.26624999999999999</v>
      </c>
      <c r="AW77" s="325">
        <v>0.28958333333333303</v>
      </c>
      <c r="AX77" s="325">
        <v>0.30583333333333301</v>
      </c>
      <c r="AY77" s="325">
        <v>0.302916666666667</v>
      </c>
      <c r="AZ77" s="325">
        <v>0.23</v>
      </c>
      <c r="BA77" s="325">
        <v>0.22541666666666699</v>
      </c>
      <c r="BB77" s="326">
        <v>0.197083333333333</v>
      </c>
      <c r="BD77" s="196"/>
      <c r="BE77" s="196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</row>
    <row r="78" spans="1:69" ht="16.7" customHeight="1">
      <c r="A78" s="328">
        <v>31</v>
      </c>
      <c r="B78" s="329">
        <v>0.52</v>
      </c>
      <c r="C78" s="330"/>
      <c r="D78" s="330">
        <v>0.63</v>
      </c>
      <c r="E78" s="330"/>
      <c r="F78" s="330">
        <v>0.55000000000000004</v>
      </c>
      <c r="G78" s="330"/>
      <c r="H78" s="330">
        <v>0.77833333333333299</v>
      </c>
      <c r="I78" s="330">
        <v>0.83208333333333395</v>
      </c>
      <c r="J78" s="330"/>
      <c r="K78" s="330">
        <v>0.83333333333333404</v>
      </c>
      <c r="L78" s="330"/>
      <c r="M78" s="331">
        <v>0.54</v>
      </c>
      <c r="N78" s="318"/>
      <c r="O78" s="328">
        <v>31</v>
      </c>
      <c r="P78" s="329">
        <v>1.1870833333333299</v>
      </c>
      <c r="Q78" s="330"/>
      <c r="R78" s="330">
        <v>1.2354166666666699</v>
      </c>
      <c r="S78" s="330"/>
      <c r="T78" s="330">
        <v>1.2166666666666699</v>
      </c>
      <c r="U78" s="330"/>
      <c r="V78" s="330">
        <v>1.4566666666666701</v>
      </c>
      <c r="W78" s="330">
        <v>1.4766666666666699</v>
      </c>
      <c r="X78" s="330"/>
      <c r="Y78" s="330">
        <v>1.19041666666667</v>
      </c>
      <c r="Z78" s="330"/>
      <c r="AA78" s="331">
        <v>1.1429166666666699</v>
      </c>
      <c r="AB78" s="328">
        <v>31</v>
      </c>
      <c r="AC78" s="351">
        <v>0.586666666666667</v>
      </c>
      <c r="AD78" s="352"/>
      <c r="AE78" s="352">
        <v>0.50791666666666602</v>
      </c>
      <c r="AF78" s="352"/>
      <c r="AG78" s="352">
        <v>0.5</v>
      </c>
      <c r="AH78" s="352"/>
      <c r="AI78" s="352">
        <v>0.32874999999999999</v>
      </c>
      <c r="AJ78" s="352">
        <v>0.28499999999999998</v>
      </c>
      <c r="AK78" s="352"/>
      <c r="AL78" s="352">
        <v>0.28791666666666699</v>
      </c>
      <c r="AM78" s="352"/>
      <c r="AN78" s="353">
        <v>0.47</v>
      </c>
      <c r="AO78" s="318"/>
      <c r="AP78" s="328">
        <v>31</v>
      </c>
      <c r="AQ78" s="329">
        <v>0.17</v>
      </c>
      <c r="AR78" s="330"/>
      <c r="AS78" s="330">
        <v>0.25166666666666698</v>
      </c>
      <c r="AT78" s="330"/>
      <c r="AU78" s="330">
        <v>0.24875</v>
      </c>
      <c r="AV78" s="330"/>
      <c r="AW78" s="330">
        <v>0.29249999999999998</v>
      </c>
      <c r="AX78" s="330">
        <v>0.305416666666667</v>
      </c>
      <c r="AY78" s="330"/>
      <c r="AZ78" s="330">
        <v>0.23749999999999999</v>
      </c>
      <c r="BA78" s="330"/>
      <c r="BB78" s="331">
        <v>0.2</v>
      </c>
      <c r="BD78" s="196"/>
      <c r="BE78" s="196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</row>
    <row r="79" spans="1:69" ht="16.7" customHeight="1">
      <c r="A79" s="319" t="s">
        <v>418</v>
      </c>
      <c r="B79" s="320">
        <f t="shared" ref="B79:M79" si="4">AVERAGE(B48:B78)</f>
        <v>0.48900000000000005</v>
      </c>
      <c r="C79" s="321">
        <f t="shared" si="4"/>
        <v>0.5477777777777777</v>
      </c>
      <c r="D79" s="321">
        <f t="shared" si="4"/>
        <v>0.60099999999999998</v>
      </c>
      <c r="E79" s="321">
        <f t="shared" si="4"/>
        <v>0.53800000000000003</v>
      </c>
      <c r="F79" s="321">
        <f t="shared" si="4"/>
        <v>0.52700000000000002</v>
      </c>
      <c r="G79" s="321">
        <f t="shared" si="4"/>
        <v>0.63462499999999999</v>
      </c>
      <c r="H79" s="321">
        <f t="shared" si="4"/>
        <v>0.74568548387096767</v>
      </c>
      <c r="I79" s="321">
        <f t="shared" si="4"/>
        <v>0.80497311827957019</v>
      </c>
      <c r="J79" s="321">
        <f t="shared" si="4"/>
        <v>0.88101388888888887</v>
      </c>
      <c r="K79" s="321">
        <f t="shared" si="4"/>
        <v>0.90518817204301083</v>
      </c>
      <c r="L79" s="321">
        <f t="shared" si="4"/>
        <v>0.66940277777777779</v>
      </c>
      <c r="M79" s="322">
        <f t="shared" si="4"/>
        <v>0.56580645161290311</v>
      </c>
      <c r="N79" s="332"/>
      <c r="O79" s="319" t="s">
        <v>418</v>
      </c>
      <c r="P79" s="320">
        <f t="shared" ref="P79:AA79" si="5">AVERAGE(P48:P78)</f>
        <v>1.1413172043010762</v>
      </c>
      <c r="Q79" s="321">
        <f t="shared" si="5"/>
        <v>1.1747172619047614</v>
      </c>
      <c r="R79" s="321">
        <f t="shared" si="5"/>
        <v>1.2100134408602146</v>
      </c>
      <c r="S79" s="321">
        <f t="shared" si="5"/>
        <v>1.0882638888888891</v>
      </c>
      <c r="T79" s="321">
        <f t="shared" si="5"/>
        <v>1.165322580645161</v>
      </c>
      <c r="U79" s="321">
        <f t="shared" si="5"/>
        <v>1.3010555555555554</v>
      </c>
      <c r="V79" s="321">
        <f t="shared" si="5"/>
        <v>1.4350134408602155</v>
      </c>
      <c r="W79" s="321">
        <f t="shared" si="5"/>
        <v>1.4444086021505376</v>
      </c>
      <c r="X79" s="321">
        <f t="shared" si="5"/>
        <v>1.5973194444444436</v>
      </c>
      <c r="Y79" s="321">
        <f t="shared" si="5"/>
        <v>1.4821102150537635</v>
      </c>
      <c r="Z79" s="321">
        <f t="shared" si="5"/>
        <v>1.1800416666666662</v>
      </c>
      <c r="AA79" s="322">
        <f t="shared" si="5"/>
        <v>1.1627016129032266</v>
      </c>
      <c r="AB79" s="319" t="s">
        <v>418</v>
      </c>
      <c r="AC79" s="343">
        <f t="shared" ref="AC79:AN79" si="6">AVERAGE(AC48:AC78)</f>
        <v>0.59575268817204274</v>
      </c>
      <c r="AD79" s="343">
        <f t="shared" si="6"/>
        <v>0.56947916666666687</v>
      </c>
      <c r="AE79" s="343">
        <f t="shared" si="6"/>
        <v>0.53791666666666671</v>
      </c>
      <c r="AF79" s="343">
        <f t="shared" si="6"/>
        <v>0.52916666666666679</v>
      </c>
      <c r="AG79" s="343">
        <f t="shared" si="6"/>
        <v>0.52130376344086005</v>
      </c>
      <c r="AH79" s="343">
        <f t="shared" si="6"/>
        <v>0.42534722222222221</v>
      </c>
      <c r="AI79" s="343">
        <f t="shared" si="6"/>
        <v>0.34639784946236546</v>
      </c>
      <c r="AJ79" s="343">
        <f t="shared" si="6"/>
        <v>0.30431451612903232</v>
      </c>
      <c r="AK79" s="343">
        <f t="shared" si="6"/>
        <v>0.2576666666666666</v>
      </c>
      <c r="AL79" s="343">
        <f t="shared" si="6"/>
        <v>0.24669354838709678</v>
      </c>
      <c r="AM79" s="343">
        <f t="shared" si="6"/>
        <v>0.37600000000000006</v>
      </c>
      <c r="AN79" s="344">
        <f t="shared" si="6"/>
        <v>0.45227150537634425</v>
      </c>
      <c r="AO79" s="332"/>
      <c r="AP79" s="319" t="s">
        <v>418</v>
      </c>
      <c r="AQ79" s="320">
        <f>AVERAGE(AQ48:AQ78)</f>
        <v>0.14602150537634404</v>
      </c>
      <c r="AR79" s="321">
        <f>AVERAGE(AR48:AR78)</f>
        <v>0.18870535714285722</v>
      </c>
      <c r="AS79" s="321">
        <f>AVERAGE(AS48:AS78)</f>
        <v>0.22576612903225809</v>
      </c>
      <c r="AT79" s="321">
        <v>0.15</v>
      </c>
      <c r="AU79" s="321">
        <f t="shared" ref="AU79:BB79" si="7">AVERAGE(AU48:AU78)</f>
        <v>0.2148521505376344</v>
      </c>
      <c r="AV79" s="321">
        <f t="shared" si="7"/>
        <v>0.27019444444444451</v>
      </c>
      <c r="AW79" s="321">
        <f t="shared" si="7"/>
        <v>0.29057795698924732</v>
      </c>
      <c r="AX79" s="321">
        <f t="shared" si="7"/>
        <v>0.30286290322580639</v>
      </c>
      <c r="AY79" s="321">
        <f t="shared" si="7"/>
        <v>0.31436111111111104</v>
      </c>
      <c r="AZ79" s="321">
        <f t="shared" si="7"/>
        <v>0.28694892473118278</v>
      </c>
      <c r="BA79" s="321">
        <f t="shared" si="7"/>
        <v>0.22247222222222232</v>
      </c>
      <c r="BB79" s="322">
        <f t="shared" si="7"/>
        <v>0.2092338709677419</v>
      </c>
      <c r="BD79" s="196"/>
      <c r="BE79" s="196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</row>
    <row r="80" spans="1:69" ht="16.7" customHeight="1">
      <c r="A80" s="323" t="s">
        <v>419</v>
      </c>
      <c r="B80" s="333">
        <v>0.44</v>
      </c>
      <c r="C80" s="334">
        <v>0.54</v>
      </c>
      <c r="D80" s="334">
        <v>0.55000000000000004</v>
      </c>
      <c r="E80" s="334">
        <v>0.44</v>
      </c>
      <c r="F80" s="334">
        <v>0.47</v>
      </c>
      <c r="G80" s="334">
        <v>0.55000000000000004</v>
      </c>
      <c r="H80" s="334">
        <v>0.67</v>
      </c>
      <c r="I80" s="334">
        <v>0.77</v>
      </c>
      <c r="J80" s="325">
        <v>0.82</v>
      </c>
      <c r="K80" s="325">
        <v>0.83</v>
      </c>
      <c r="L80" s="325">
        <v>0.57999999999999996</v>
      </c>
      <c r="M80" s="335">
        <v>0.53</v>
      </c>
      <c r="N80" s="336"/>
      <c r="O80" s="323" t="s">
        <v>419</v>
      </c>
      <c r="P80" s="324">
        <v>1.03</v>
      </c>
      <c r="Q80" s="325">
        <v>1.1599999999999999</v>
      </c>
      <c r="R80" s="325">
        <v>1.1599999999999999</v>
      </c>
      <c r="S80" s="325">
        <v>0.67000000000000104</v>
      </c>
      <c r="T80" s="325">
        <v>1.0900000000000001</v>
      </c>
      <c r="U80" s="325">
        <v>1.22</v>
      </c>
      <c r="V80" s="325">
        <v>1.31</v>
      </c>
      <c r="W80" s="325">
        <v>1.32</v>
      </c>
      <c r="X80" s="325">
        <v>1.48</v>
      </c>
      <c r="Y80" s="325">
        <v>1.18</v>
      </c>
      <c r="Z80" s="325">
        <v>1.05</v>
      </c>
      <c r="AA80" s="326">
        <v>1.1200000000000001</v>
      </c>
      <c r="AB80" s="323" t="s">
        <v>419</v>
      </c>
      <c r="AC80" s="347">
        <v>0.61</v>
      </c>
      <c r="AD80" s="354">
        <v>0.57999999999999996</v>
      </c>
      <c r="AE80" s="354">
        <v>0.56999999999999995</v>
      </c>
      <c r="AF80" s="354">
        <v>0.57999999999999996</v>
      </c>
      <c r="AG80" s="354">
        <v>0.55000000000000004</v>
      </c>
      <c r="AH80" s="354">
        <v>0.5</v>
      </c>
      <c r="AI80" s="354">
        <v>0.4</v>
      </c>
      <c r="AJ80" s="354">
        <v>0.33</v>
      </c>
      <c r="AK80" s="354">
        <v>0.28999999999999998</v>
      </c>
      <c r="AL80" s="354">
        <v>0.28999999999999998</v>
      </c>
      <c r="AM80" s="354">
        <v>0.43</v>
      </c>
      <c r="AN80" s="349">
        <v>0.48</v>
      </c>
      <c r="AO80" s="336"/>
      <c r="AP80" s="323" t="s">
        <v>419</v>
      </c>
      <c r="AQ80" s="324">
        <v>7.9999999999999905E-2</v>
      </c>
      <c r="AR80" s="325">
        <v>0.17</v>
      </c>
      <c r="AS80" s="325">
        <v>0.18</v>
      </c>
      <c r="AT80" s="350" t="s">
        <v>537</v>
      </c>
      <c r="AU80" s="325">
        <v>0.14000000000000001</v>
      </c>
      <c r="AV80" s="325">
        <v>0.24</v>
      </c>
      <c r="AW80" s="325">
        <v>0.23</v>
      </c>
      <c r="AX80" s="325">
        <v>0.27</v>
      </c>
      <c r="AY80" s="325">
        <v>0.28999999999999998</v>
      </c>
      <c r="AZ80" s="325">
        <v>0.23</v>
      </c>
      <c r="BA80" s="325">
        <v>0.16</v>
      </c>
      <c r="BB80" s="326">
        <v>0.18</v>
      </c>
      <c r="BD80" s="196"/>
      <c r="BE80" s="196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</row>
    <row r="81" spans="1:69" ht="16.7" customHeight="1">
      <c r="A81" s="328" t="s">
        <v>420</v>
      </c>
      <c r="B81" s="337">
        <v>0.54</v>
      </c>
      <c r="C81" s="338">
        <v>0.56999999999999995</v>
      </c>
      <c r="D81" s="338">
        <v>0.63</v>
      </c>
      <c r="E81" s="338">
        <v>0.66</v>
      </c>
      <c r="F81" s="338">
        <v>0.56000000000000005</v>
      </c>
      <c r="G81" s="338">
        <v>0.71</v>
      </c>
      <c r="H81" s="338">
        <v>0.81</v>
      </c>
      <c r="I81" s="338">
        <v>0.85</v>
      </c>
      <c r="J81" s="338">
        <v>0.92</v>
      </c>
      <c r="K81" s="338">
        <v>0.94</v>
      </c>
      <c r="L81" s="338">
        <v>0.83</v>
      </c>
      <c r="M81" s="339">
        <v>0.65</v>
      </c>
      <c r="N81" s="336"/>
      <c r="O81" s="328" t="s">
        <v>420</v>
      </c>
      <c r="P81" s="329">
        <v>1.2</v>
      </c>
      <c r="Q81" s="330">
        <v>1.2</v>
      </c>
      <c r="R81" s="330">
        <v>1.25</v>
      </c>
      <c r="S81" s="330">
        <v>1.25</v>
      </c>
      <c r="T81" s="330">
        <v>1.22</v>
      </c>
      <c r="U81" s="330">
        <v>1.4</v>
      </c>
      <c r="V81" s="330">
        <v>1.6</v>
      </c>
      <c r="W81" s="330">
        <v>1.63</v>
      </c>
      <c r="X81" s="330">
        <v>1.68</v>
      </c>
      <c r="Y81" s="330">
        <v>1.62</v>
      </c>
      <c r="Z81" s="330">
        <v>1.22</v>
      </c>
      <c r="AA81" s="331">
        <v>1.22</v>
      </c>
      <c r="AB81" s="328" t="s">
        <v>420</v>
      </c>
      <c r="AC81" s="351">
        <v>0.56999999999999995</v>
      </c>
      <c r="AD81" s="352">
        <v>0.55000000000000004</v>
      </c>
      <c r="AE81" s="352">
        <v>0.5</v>
      </c>
      <c r="AF81" s="352">
        <v>0.49</v>
      </c>
      <c r="AG81" s="352">
        <v>0.5</v>
      </c>
      <c r="AH81" s="352">
        <v>0.38</v>
      </c>
      <c r="AI81" s="352">
        <v>0.31</v>
      </c>
      <c r="AJ81" s="352">
        <v>0.28000000000000003</v>
      </c>
      <c r="AK81" s="352">
        <v>0.23</v>
      </c>
      <c r="AL81" s="352">
        <v>0.22</v>
      </c>
      <c r="AM81" s="352">
        <v>0.28999999999999998</v>
      </c>
      <c r="AN81" s="353">
        <v>0.41</v>
      </c>
      <c r="AO81" s="336"/>
      <c r="AP81" s="328" t="s">
        <v>420</v>
      </c>
      <c r="AQ81" s="329">
        <v>0.19</v>
      </c>
      <c r="AR81" s="330">
        <v>0.22</v>
      </c>
      <c r="AS81" s="330">
        <v>0.27</v>
      </c>
      <c r="AT81" s="330">
        <v>0.28000000000000003</v>
      </c>
      <c r="AU81" s="330">
        <v>0.26</v>
      </c>
      <c r="AV81" s="330">
        <v>0.3</v>
      </c>
      <c r="AW81" s="330">
        <v>0.33</v>
      </c>
      <c r="AX81" s="330">
        <v>0.34</v>
      </c>
      <c r="AY81" s="330">
        <v>0.34</v>
      </c>
      <c r="AZ81" s="330">
        <v>0.32</v>
      </c>
      <c r="BA81" s="330">
        <v>0.24</v>
      </c>
      <c r="BB81" s="331">
        <v>0.25</v>
      </c>
      <c r="BD81" s="196"/>
      <c r="BE81" s="196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</row>
    <row r="82" spans="1:69" ht="16.7" customHeight="1">
      <c r="A82" s="422" t="s">
        <v>538</v>
      </c>
      <c r="B82" s="422"/>
      <c r="C82" s="422"/>
      <c r="D82" s="422" t="s">
        <v>539</v>
      </c>
      <c r="E82" s="422"/>
      <c r="F82" s="422"/>
      <c r="G82" s="422"/>
      <c r="H82" s="422"/>
      <c r="I82" s="422" t="s">
        <v>540</v>
      </c>
      <c r="J82" s="422"/>
      <c r="K82" s="422"/>
      <c r="L82" s="422"/>
      <c r="M82" s="422"/>
      <c r="N82" s="315"/>
      <c r="O82" s="422" t="s">
        <v>541</v>
      </c>
      <c r="P82" s="422"/>
      <c r="Q82" s="422"/>
      <c r="R82" s="421" t="s">
        <v>542</v>
      </c>
      <c r="S82" s="421"/>
      <c r="T82" s="421"/>
      <c r="U82" s="421"/>
      <c r="V82" s="421"/>
      <c r="W82" s="422" t="s">
        <v>543</v>
      </c>
      <c r="X82" s="422"/>
      <c r="Y82" s="422"/>
      <c r="Z82" s="422"/>
      <c r="AA82" s="422"/>
      <c r="AB82" s="422" t="s">
        <v>544</v>
      </c>
      <c r="AC82" s="422"/>
      <c r="AD82" s="422"/>
      <c r="AE82" s="428" t="s">
        <v>545</v>
      </c>
      <c r="AF82" s="428"/>
      <c r="AG82" s="428"/>
      <c r="AH82" s="428"/>
      <c r="AI82" s="428"/>
      <c r="AJ82" s="427" t="s">
        <v>546</v>
      </c>
      <c r="AK82" s="427"/>
      <c r="AL82" s="427"/>
      <c r="AM82" s="427"/>
      <c r="AN82" s="427"/>
      <c r="AO82" s="315"/>
      <c r="AP82" s="422" t="s">
        <v>547</v>
      </c>
      <c r="AQ82" s="422"/>
      <c r="AR82" s="422"/>
      <c r="AS82" s="421" t="s">
        <v>548</v>
      </c>
      <c r="AT82" s="421"/>
      <c r="AU82" s="421"/>
      <c r="AV82" s="421"/>
      <c r="AW82" s="421"/>
      <c r="AX82" s="422" t="s">
        <v>549</v>
      </c>
      <c r="AY82" s="422"/>
      <c r="AZ82" s="422"/>
      <c r="BA82" s="422"/>
      <c r="BB82" s="422"/>
      <c r="BD82" s="196"/>
      <c r="BE82" s="196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</row>
    <row r="83" spans="1:69" ht="16.7" customHeight="1">
      <c r="A83" s="315"/>
      <c r="B83" s="315"/>
      <c r="C83" s="315"/>
      <c r="D83" s="315"/>
      <c r="E83" s="315"/>
      <c r="F83" s="421" t="s">
        <v>550</v>
      </c>
      <c r="G83" s="421"/>
      <c r="H83" s="425"/>
      <c r="I83" s="425"/>
      <c r="J83" s="425"/>
      <c r="K83" s="425"/>
      <c r="L83" s="425"/>
      <c r="M83" s="42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6" t="s">
        <v>551</v>
      </c>
      <c r="AI83" s="315"/>
      <c r="AJ83" s="315"/>
      <c r="AK83" s="315"/>
      <c r="AL83" s="425"/>
      <c r="AM83" s="425"/>
      <c r="AN83" s="425"/>
      <c r="AO83" s="315"/>
      <c r="AP83" s="315"/>
      <c r="AQ83" s="315"/>
      <c r="AR83" s="315"/>
      <c r="AS83" s="315"/>
      <c r="AT83" s="315"/>
      <c r="AU83" s="315"/>
      <c r="AV83" s="315"/>
      <c r="AW83" s="315"/>
      <c r="AX83" s="355" t="s">
        <v>552</v>
      </c>
      <c r="AY83" s="355"/>
      <c r="AZ83" s="355"/>
      <c r="BA83" s="315"/>
      <c r="BB83" s="315"/>
      <c r="BD83" s="196"/>
      <c r="BE83" s="196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</row>
    <row r="84" spans="1:69" ht="16.7" customHeight="1">
      <c r="A84" s="315"/>
      <c r="B84" s="315"/>
      <c r="C84" s="315"/>
      <c r="D84" s="315"/>
      <c r="E84" s="315"/>
      <c r="F84" s="315"/>
      <c r="G84" s="315"/>
      <c r="H84" s="316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D84" s="196"/>
      <c r="BE84" s="196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</row>
    <row r="85" spans="1:69" ht="16.7" customHeight="1">
      <c r="A85" s="315"/>
      <c r="B85" s="315"/>
      <c r="C85" s="315"/>
      <c r="D85" s="315"/>
      <c r="E85" s="315"/>
      <c r="F85" s="315"/>
      <c r="G85" s="315"/>
      <c r="H85" s="316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5"/>
      <c r="AZ85" s="315"/>
      <c r="BA85" s="315"/>
      <c r="BB85" s="315"/>
      <c r="BD85" s="196"/>
      <c r="BE85" s="196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</row>
    <row r="86" spans="1:69" ht="16.7" customHeight="1">
      <c r="A86" s="421" t="s">
        <v>553</v>
      </c>
      <c r="B86" s="421"/>
      <c r="C86" s="315"/>
      <c r="D86" s="315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56" t="s">
        <v>554</v>
      </c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196"/>
      <c r="BD86" s="196"/>
      <c r="BE86" s="196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</row>
    <row r="87" spans="1:69" ht="16.7" customHeight="1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196"/>
      <c r="BD87" s="196"/>
      <c r="BE87" s="196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</row>
    <row r="88" spans="1:69" ht="16.7" customHeight="1">
      <c r="A88" s="315" t="s">
        <v>555</v>
      </c>
      <c r="B88" s="315"/>
      <c r="C88" s="315"/>
      <c r="D88" s="315"/>
      <c r="E88" s="315"/>
      <c r="F88" s="315"/>
      <c r="G88" s="315"/>
      <c r="H88" s="315"/>
      <c r="I88" s="316" t="s">
        <v>556</v>
      </c>
      <c r="J88" s="315"/>
      <c r="K88" s="315"/>
      <c r="L88" s="315"/>
      <c r="M88" s="315"/>
      <c r="N88" s="315"/>
      <c r="O88" s="315" t="s">
        <v>557</v>
      </c>
      <c r="P88" s="315"/>
      <c r="Q88" s="315"/>
      <c r="R88" s="315"/>
      <c r="S88" s="315"/>
      <c r="T88" s="315"/>
      <c r="U88" s="315"/>
      <c r="V88" s="315"/>
      <c r="W88" s="316" t="s">
        <v>558</v>
      </c>
      <c r="X88" s="315"/>
      <c r="Y88" s="315"/>
      <c r="Z88" s="315"/>
      <c r="AA88" s="315"/>
      <c r="AB88" s="421" t="s">
        <v>559</v>
      </c>
      <c r="AC88" s="421"/>
      <c r="AD88" s="315"/>
      <c r="AE88" s="315"/>
      <c r="AF88" s="315"/>
      <c r="AG88" s="315"/>
      <c r="AH88" s="315"/>
      <c r="AI88" s="355" t="s">
        <v>560</v>
      </c>
      <c r="AJ88" s="315"/>
      <c r="AK88" s="315"/>
      <c r="AL88" s="355"/>
      <c r="AM88" s="355"/>
      <c r="AN88" s="355"/>
      <c r="AO88" s="315"/>
      <c r="AP88" s="421" t="s">
        <v>561</v>
      </c>
      <c r="AQ88" s="421"/>
      <c r="AR88" s="315"/>
      <c r="AS88" s="315"/>
      <c r="AT88" s="315"/>
      <c r="AU88" s="315"/>
      <c r="AV88" s="355" t="s">
        <v>560</v>
      </c>
      <c r="AW88" s="355"/>
      <c r="AX88" s="355"/>
      <c r="AY88" s="355"/>
      <c r="AZ88" s="315"/>
      <c r="BA88" s="315"/>
      <c r="BB88" s="315"/>
      <c r="BC88" s="196"/>
      <c r="BD88" s="196"/>
      <c r="BE88" s="196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</row>
    <row r="89" spans="1:69" ht="16.7" customHeight="1">
      <c r="A89" s="423" t="s">
        <v>415</v>
      </c>
      <c r="B89" s="426" t="s">
        <v>416</v>
      </c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315"/>
      <c r="O89" s="423" t="s">
        <v>417</v>
      </c>
      <c r="P89" s="424" t="s">
        <v>416</v>
      </c>
      <c r="Q89" s="424"/>
      <c r="R89" s="424"/>
      <c r="S89" s="424"/>
      <c r="T89" s="424"/>
      <c r="U89" s="424"/>
      <c r="V89" s="424"/>
      <c r="W89" s="424"/>
      <c r="X89" s="424"/>
      <c r="Y89" s="424"/>
      <c r="Z89" s="424"/>
      <c r="AA89" s="424"/>
      <c r="AB89" s="423" t="s">
        <v>415</v>
      </c>
      <c r="AC89" s="424" t="s">
        <v>416</v>
      </c>
      <c r="AD89" s="424"/>
      <c r="AE89" s="424"/>
      <c r="AF89" s="424"/>
      <c r="AG89" s="424"/>
      <c r="AH89" s="424"/>
      <c r="AI89" s="424"/>
      <c r="AJ89" s="424"/>
      <c r="AK89" s="424"/>
      <c r="AL89" s="424"/>
      <c r="AM89" s="424"/>
      <c r="AN89" s="424"/>
      <c r="AO89" s="315"/>
      <c r="AP89" s="423" t="s">
        <v>417</v>
      </c>
      <c r="AQ89" s="424" t="s">
        <v>416</v>
      </c>
      <c r="AR89" s="424"/>
      <c r="AS89" s="424"/>
      <c r="AT89" s="424"/>
      <c r="AU89" s="424"/>
      <c r="AV89" s="424"/>
      <c r="AW89" s="424"/>
      <c r="AX89" s="424"/>
      <c r="AY89" s="424"/>
      <c r="AZ89" s="424"/>
      <c r="BA89" s="424"/>
      <c r="BB89" s="424"/>
      <c r="BC89" s="196"/>
      <c r="BD89" s="196"/>
      <c r="BE89" s="196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</row>
    <row r="90" spans="1:69" ht="16.7" customHeight="1">
      <c r="A90" s="423"/>
      <c r="B90" s="317">
        <v>1</v>
      </c>
      <c r="C90" s="317">
        <v>2</v>
      </c>
      <c r="D90" s="317">
        <v>3</v>
      </c>
      <c r="E90" s="317">
        <v>4</v>
      </c>
      <c r="F90" s="317">
        <v>5</v>
      </c>
      <c r="G90" s="317">
        <v>6</v>
      </c>
      <c r="H90" s="317">
        <v>7</v>
      </c>
      <c r="I90" s="317">
        <v>8</v>
      </c>
      <c r="J90" s="317">
        <v>9</v>
      </c>
      <c r="K90" s="317">
        <v>10</v>
      </c>
      <c r="L90" s="317">
        <v>11</v>
      </c>
      <c r="M90" s="317">
        <v>12</v>
      </c>
      <c r="N90" s="318"/>
      <c r="O90" s="423"/>
      <c r="P90" s="317">
        <v>1</v>
      </c>
      <c r="Q90" s="317">
        <v>2</v>
      </c>
      <c r="R90" s="317">
        <v>3</v>
      </c>
      <c r="S90" s="317">
        <v>4</v>
      </c>
      <c r="T90" s="317">
        <v>5</v>
      </c>
      <c r="U90" s="317">
        <v>6</v>
      </c>
      <c r="V90" s="317">
        <v>7</v>
      </c>
      <c r="W90" s="317">
        <v>8</v>
      </c>
      <c r="X90" s="317">
        <v>9</v>
      </c>
      <c r="Y90" s="317">
        <v>10</v>
      </c>
      <c r="Z90" s="317">
        <v>11</v>
      </c>
      <c r="AA90" s="317">
        <v>12</v>
      </c>
      <c r="AB90" s="423"/>
      <c r="AC90" s="317">
        <v>1</v>
      </c>
      <c r="AD90" s="317">
        <v>2</v>
      </c>
      <c r="AE90" s="317">
        <v>3</v>
      </c>
      <c r="AF90" s="317">
        <v>4</v>
      </c>
      <c r="AG90" s="317">
        <v>5</v>
      </c>
      <c r="AH90" s="317">
        <v>6</v>
      </c>
      <c r="AI90" s="317">
        <v>7</v>
      </c>
      <c r="AJ90" s="317">
        <v>8</v>
      </c>
      <c r="AK90" s="317">
        <v>9</v>
      </c>
      <c r="AL90" s="317">
        <v>10</v>
      </c>
      <c r="AM90" s="317">
        <v>11</v>
      </c>
      <c r="AN90" s="317">
        <v>12</v>
      </c>
      <c r="AO90" s="318"/>
      <c r="AP90" s="423"/>
      <c r="AQ90" s="317">
        <v>1</v>
      </c>
      <c r="AR90" s="317">
        <v>2</v>
      </c>
      <c r="AS90" s="317">
        <v>3</v>
      </c>
      <c r="AT90" s="317">
        <v>4</v>
      </c>
      <c r="AU90" s="317">
        <v>5</v>
      </c>
      <c r="AV90" s="317">
        <v>6</v>
      </c>
      <c r="AW90" s="317">
        <v>7</v>
      </c>
      <c r="AX90" s="317">
        <v>8</v>
      </c>
      <c r="AY90" s="317">
        <v>9</v>
      </c>
      <c r="AZ90" s="317">
        <v>10</v>
      </c>
      <c r="BA90" s="317">
        <v>11</v>
      </c>
      <c r="BB90" s="317">
        <v>12</v>
      </c>
      <c r="BC90" s="196"/>
      <c r="BD90" s="196"/>
      <c r="BE90" s="196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</row>
    <row r="91" spans="1:69" ht="16.7" customHeight="1">
      <c r="A91" s="319">
        <v>1</v>
      </c>
      <c r="B91" s="320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2"/>
      <c r="N91" s="318"/>
      <c r="O91" s="319">
        <v>1</v>
      </c>
      <c r="P91" s="320">
        <v>0.64749999999999996</v>
      </c>
      <c r="Q91" s="321">
        <v>0.7</v>
      </c>
      <c r="R91" s="321">
        <v>0.72750000000000004</v>
      </c>
      <c r="S91" s="321">
        <v>0.81416666666666704</v>
      </c>
      <c r="T91" s="321">
        <v>0.61041666666666705</v>
      </c>
      <c r="U91" s="321">
        <v>0.74458333333333304</v>
      </c>
      <c r="V91" s="321">
        <v>0.89</v>
      </c>
      <c r="W91" s="321">
        <v>1.0162500000000001</v>
      </c>
      <c r="X91" s="321">
        <v>0.99916666666666698</v>
      </c>
      <c r="Y91" s="321">
        <v>1.04</v>
      </c>
      <c r="Z91" s="321">
        <v>0.90958333333333297</v>
      </c>
      <c r="AA91" s="322">
        <v>0.71458333333333401</v>
      </c>
      <c r="AB91" s="319">
        <v>3</v>
      </c>
      <c r="AC91" s="357">
        <v>0.62</v>
      </c>
      <c r="AD91" s="321">
        <v>1.1200000000000001</v>
      </c>
      <c r="AE91" s="321">
        <v>1.24</v>
      </c>
      <c r="AF91" s="321">
        <v>1.54</v>
      </c>
      <c r="AG91" s="321">
        <v>0.55000000000000004</v>
      </c>
      <c r="AH91" s="321">
        <v>0.95</v>
      </c>
      <c r="AI91" s="321">
        <v>2.4900000000000002</v>
      </c>
      <c r="AJ91" s="321">
        <v>4.13</v>
      </c>
      <c r="AK91" s="321">
        <v>4.78</v>
      </c>
      <c r="AL91" s="321">
        <v>5.87</v>
      </c>
      <c r="AM91" s="321">
        <v>6.8</v>
      </c>
      <c r="AN91" s="322">
        <v>7.11</v>
      </c>
      <c r="AO91" s="318"/>
      <c r="AP91" s="319">
        <v>3</v>
      </c>
      <c r="AQ91" s="320">
        <v>0.74</v>
      </c>
      <c r="AR91" s="321">
        <v>1.1499999999999999</v>
      </c>
      <c r="AS91" s="321" t="s">
        <v>562</v>
      </c>
      <c r="AT91" s="321" t="s">
        <v>562</v>
      </c>
      <c r="AU91" s="321">
        <v>0.64</v>
      </c>
      <c r="AV91" s="321">
        <v>1.05</v>
      </c>
      <c r="AW91" s="321" t="s">
        <v>562</v>
      </c>
      <c r="AX91" s="321" t="s">
        <v>562</v>
      </c>
      <c r="AY91" s="321" t="s">
        <v>562</v>
      </c>
      <c r="AZ91" s="321" t="s">
        <v>562</v>
      </c>
      <c r="BA91" s="321" t="s">
        <v>562</v>
      </c>
      <c r="BB91" s="322" t="s">
        <v>562</v>
      </c>
      <c r="BC91" s="196"/>
      <c r="BD91" s="196"/>
      <c r="BE91" s="196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</row>
    <row r="92" spans="1:69" ht="16.7" customHeight="1">
      <c r="A92" s="323">
        <v>2</v>
      </c>
      <c r="B92" s="324"/>
      <c r="C92" s="325"/>
      <c r="D92" s="325"/>
      <c r="E92" s="325"/>
      <c r="F92" s="325"/>
      <c r="G92" s="325"/>
      <c r="H92" s="325"/>
      <c r="I92" s="325"/>
      <c r="J92" s="325"/>
      <c r="K92" s="325"/>
      <c r="L92" s="325"/>
      <c r="M92" s="326"/>
      <c r="N92" s="318"/>
      <c r="O92" s="323">
        <v>2</v>
      </c>
      <c r="P92" s="324">
        <v>0.61124999999999996</v>
      </c>
      <c r="Q92" s="325">
        <v>0.70458333333333401</v>
      </c>
      <c r="R92" s="325">
        <v>0.73624999999999996</v>
      </c>
      <c r="S92" s="325">
        <v>0.81708333333333305</v>
      </c>
      <c r="T92" s="325">
        <v>0.61624999999999996</v>
      </c>
      <c r="U92" s="325">
        <v>0.75541666666666696</v>
      </c>
      <c r="V92" s="325">
        <v>0.9</v>
      </c>
      <c r="W92" s="325">
        <v>1</v>
      </c>
      <c r="X92" s="325">
        <v>0.995</v>
      </c>
      <c r="Y92" s="325">
        <v>1.0416666666666701</v>
      </c>
      <c r="Z92" s="325">
        <v>0.90749999999999997</v>
      </c>
      <c r="AA92" s="326">
        <v>0.72750000000000004</v>
      </c>
      <c r="AB92" s="323">
        <v>6</v>
      </c>
      <c r="AC92" s="333">
        <v>0.64</v>
      </c>
      <c r="AD92" s="325">
        <v>1.1499999999999999</v>
      </c>
      <c r="AE92" s="325">
        <v>1.27</v>
      </c>
      <c r="AF92" s="325">
        <v>1.58</v>
      </c>
      <c r="AG92" s="325">
        <v>0.65</v>
      </c>
      <c r="AH92" s="325">
        <v>1.22</v>
      </c>
      <c r="AI92" s="325">
        <v>2.79</v>
      </c>
      <c r="AJ92" s="325">
        <v>4.21</v>
      </c>
      <c r="AK92" s="325">
        <v>4.84</v>
      </c>
      <c r="AL92" s="325">
        <v>6.03</v>
      </c>
      <c r="AM92" s="325">
        <v>6.87</v>
      </c>
      <c r="AN92" s="326">
        <v>7.12</v>
      </c>
      <c r="AO92" s="318"/>
      <c r="AP92" s="323">
        <v>6</v>
      </c>
      <c r="AQ92" s="324">
        <v>0.66</v>
      </c>
      <c r="AR92" s="325" t="s">
        <v>562</v>
      </c>
      <c r="AS92" s="325" t="s">
        <v>562</v>
      </c>
      <c r="AT92" s="325" t="s">
        <v>562</v>
      </c>
      <c r="AU92" s="325">
        <v>0.74</v>
      </c>
      <c r="AV92" s="325" t="s">
        <v>562</v>
      </c>
      <c r="AW92" s="325" t="s">
        <v>562</v>
      </c>
      <c r="AX92" s="325" t="s">
        <v>562</v>
      </c>
      <c r="AY92" s="325" t="s">
        <v>562</v>
      </c>
      <c r="AZ92" s="325" t="s">
        <v>562</v>
      </c>
      <c r="BA92" s="325" t="s">
        <v>562</v>
      </c>
      <c r="BB92" s="326" t="s">
        <v>562</v>
      </c>
      <c r="BC92" s="196"/>
      <c r="BD92" s="196"/>
      <c r="BE92" s="196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</row>
    <row r="93" spans="1:69" ht="16.7" customHeight="1">
      <c r="A93" s="323">
        <v>3</v>
      </c>
      <c r="B93" s="324">
        <v>0.56000000000000005</v>
      </c>
      <c r="C93" s="325">
        <v>0.64</v>
      </c>
      <c r="D93" s="325">
        <v>0.66</v>
      </c>
      <c r="E93" s="325">
        <v>0.75</v>
      </c>
      <c r="F93" s="325">
        <v>0.57999999999999996</v>
      </c>
      <c r="G93" s="325">
        <v>0.69</v>
      </c>
      <c r="H93" s="325">
        <v>0.83</v>
      </c>
      <c r="I93" s="325">
        <v>0.93</v>
      </c>
      <c r="J93" s="325">
        <v>0.93</v>
      </c>
      <c r="K93" s="325">
        <v>1</v>
      </c>
      <c r="L93" s="325">
        <v>0.85</v>
      </c>
      <c r="M93" s="326">
        <v>0.69</v>
      </c>
      <c r="N93" s="318"/>
      <c r="O93" s="323">
        <v>3</v>
      </c>
      <c r="P93" s="324">
        <v>0.59375</v>
      </c>
      <c r="Q93" s="325">
        <v>0.70958333333333401</v>
      </c>
      <c r="R93" s="325">
        <v>0.72791666666666699</v>
      </c>
      <c r="S93" s="325">
        <v>0.82625000000000004</v>
      </c>
      <c r="T93" s="325">
        <v>0.62624999999999997</v>
      </c>
      <c r="U93" s="325">
        <v>0.77</v>
      </c>
      <c r="V93" s="325">
        <v>0.913333333333334</v>
      </c>
      <c r="W93" s="325">
        <v>1.00708333333333</v>
      </c>
      <c r="X93" s="325">
        <v>0.99333333333333296</v>
      </c>
      <c r="Y93" s="325">
        <v>1.0462499999999999</v>
      </c>
      <c r="Z93" s="325">
        <v>0.90083333333333304</v>
      </c>
      <c r="AA93" s="326">
        <v>0.73</v>
      </c>
      <c r="AB93" s="323">
        <v>9</v>
      </c>
      <c r="AC93" s="333">
        <v>0.66</v>
      </c>
      <c r="AD93" s="325">
        <v>1.19</v>
      </c>
      <c r="AE93" s="325">
        <v>1.31</v>
      </c>
      <c r="AF93" s="325">
        <v>1.63</v>
      </c>
      <c r="AG93" s="325">
        <v>0.69</v>
      </c>
      <c r="AH93" s="325">
        <v>1.32</v>
      </c>
      <c r="AI93" s="325">
        <v>3.06</v>
      </c>
      <c r="AJ93" s="325">
        <v>4.26</v>
      </c>
      <c r="AK93" s="325">
        <v>4.91</v>
      </c>
      <c r="AL93" s="325">
        <v>6.15</v>
      </c>
      <c r="AM93" s="325">
        <v>6.89</v>
      </c>
      <c r="AN93" s="326">
        <v>7.13</v>
      </c>
      <c r="AO93" s="318"/>
      <c r="AP93" s="323">
        <v>9</v>
      </c>
      <c r="AQ93" s="324">
        <v>0.69</v>
      </c>
      <c r="AR93" s="325" t="s">
        <v>562</v>
      </c>
      <c r="AS93" s="325" t="s">
        <v>562</v>
      </c>
      <c r="AT93" s="325" t="s">
        <v>562</v>
      </c>
      <c r="AU93" s="325">
        <v>0.8</v>
      </c>
      <c r="AV93" s="325" t="s">
        <v>562</v>
      </c>
      <c r="AW93" s="325" t="s">
        <v>562</v>
      </c>
      <c r="AX93" s="325" t="s">
        <v>562</v>
      </c>
      <c r="AY93" s="325" t="s">
        <v>562</v>
      </c>
      <c r="AZ93" s="325" t="s">
        <v>562</v>
      </c>
      <c r="BA93" s="325" t="s">
        <v>562</v>
      </c>
      <c r="BB93" s="326" t="s">
        <v>562</v>
      </c>
      <c r="BC93" s="196"/>
      <c r="BD93" s="196"/>
      <c r="BE93" s="196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</row>
    <row r="94" spans="1:69" ht="16.7" customHeight="1">
      <c r="A94" s="323">
        <v>4</v>
      </c>
      <c r="B94" s="324"/>
      <c r="C94" s="325"/>
      <c r="D94" s="325"/>
      <c r="E94" s="325"/>
      <c r="F94" s="325"/>
      <c r="G94" s="325"/>
      <c r="H94" s="325"/>
      <c r="I94" s="325"/>
      <c r="J94" s="325"/>
      <c r="K94" s="325"/>
      <c r="L94" s="325"/>
      <c r="M94" s="326"/>
      <c r="N94" s="318"/>
      <c r="O94" s="323">
        <v>4</v>
      </c>
      <c r="P94" s="324">
        <v>0.59541666666666704</v>
      </c>
      <c r="Q94" s="325">
        <v>0.70625000000000004</v>
      </c>
      <c r="R94" s="325">
        <v>0.74041666666666694</v>
      </c>
      <c r="S94" s="325">
        <v>0.82708333333333295</v>
      </c>
      <c r="T94" s="325">
        <v>0.63583333333333403</v>
      </c>
      <c r="U94" s="325">
        <v>0.78374999999999995</v>
      </c>
      <c r="V94" s="325">
        <v>0.925416666666667</v>
      </c>
      <c r="W94" s="325">
        <v>1.0191666666666701</v>
      </c>
      <c r="X94" s="325">
        <v>0.99666666666666703</v>
      </c>
      <c r="Y94" s="325">
        <v>1.0491666666666699</v>
      </c>
      <c r="Z94" s="325">
        <v>0.83374999999999999</v>
      </c>
      <c r="AA94" s="326">
        <v>0.71541666666666703</v>
      </c>
      <c r="AB94" s="323">
        <v>12</v>
      </c>
      <c r="AC94" s="324">
        <v>0.72</v>
      </c>
      <c r="AD94" s="325">
        <v>1.21</v>
      </c>
      <c r="AE94" s="325">
        <v>1.32</v>
      </c>
      <c r="AF94" s="325">
        <v>1.68</v>
      </c>
      <c r="AG94" s="325">
        <v>0.79</v>
      </c>
      <c r="AH94" s="325">
        <v>1.48</v>
      </c>
      <c r="AI94" s="325">
        <v>3.29</v>
      </c>
      <c r="AJ94" s="325">
        <v>4.33</v>
      </c>
      <c r="AK94" s="325">
        <v>4.97</v>
      </c>
      <c r="AL94" s="325">
        <v>6.26</v>
      </c>
      <c r="AM94" s="325">
        <v>6.94</v>
      </c>
      <c r="AN94" s="326">
        <v>7.13</v>
      </c>
      <c r="AO94" s="318"/>
      <c r="AP94" s="323">
        <v>12</v>
      </c>
      <c r="AQ94" s="324">
        <v>0.78</v>
      </c>
      <c r="AR94" s="325" t="s">
        <v>562</v>
      </c>
      <c r="AS94" s="325" t="s">
        <v>562</v>
      </c>
      <c r="AT94" s="325" t="s">
        <v>562</v>
      </c>
      <c r="AU94" s="325">
        <v>0.84</v>
      </c>
      <c r="AV94" s="325" t="s">
        <v>562</v>
      </c>
      <c r="AW94" s="325" t="s">
        <v>562</v>
      </c>
      <c r="AX94" s="325" t="s">
        <v>562</v>
      </c>
      <c r="AY94" s="325" t="s">
        <v>562</v>
      </c>
      <c r="AZ94" s="325" t="s">
        <v>562</v>
      </c>
      <c r="BA94" s="325" t="s">
        <v>562</v>
      </c>
      <c r="BB94" s="326" t="s">
        <v>562</v>
      </c>
      <c r="BC94" s="196"/>
      <c r="BD94" s="196"/>
      <c r="BE94" s="196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</row>
    <row r="95" spans="1:69" ht="16.7" customHeight="1">
      <c r="A95" s="323">
        <v>5</v>
      </c>
      <c r="B95" s="324"/>
      <c r="C95" s="325"/>
      <c r="D95" s="325"/>
      <c r="E95" s="325"/>
      <c r="F95" s="325"/>
      <c r="G95" s="325"/>
      <c r="H95" s="325"/>
      <c r="I95" s="325"/>
      <c r="J95" s="325"/>
      <c r="K95" s="325"/>
      <c r="L95" s="325"/>
      <c r="M95" s="326"/>
      <c r="N95" s="318"/>
      <c r="O95" s="323">
        <v>5</v>
      </c>
      <c r="P95" s="324">
        <v>0.6</v>
      </c>
      <c r="Q95" s="325">
        <v>0.70125000000000004</v>
      </c>
      <c r="R95" s="325">
        <v>0.74124999999999996</v>
      </c>
      <c r="S95" s="325">
        <v>0.82</v>
      </c>
      <c r="T95" s="325">
        <v>0.63958333333333395</v>
      </c>
      <c r="U95" s="325">
        <v>0.79625000000000001</v>
      </c>
      <c r="V95" s="325">
        <v>0.93416666666666703</v>
      </c>
      <c r="W95" s="325">
        <v>1.0316666666666701</v>
      </c>
      <c r="X95" s="325">
        <v>1.00541666666667</v>
      </c>
      <c r="Y95" s="325">
        <v>1.0408333333333299</v>
      </c>
      <c r="Z95" s="325">
        <v>0.77541666666666698</v>
      </c>
      <c r="AA95" s="326">
        <v>0.69791666666666696</v>
      </c>
      <c r="AB95" s="323">
        <v>15</v>
      </c>
      <c r="AC95" s="324">
        <v>0.8</v>
      </c>
      <c r="AD95" s="325">
        <v>1.23</v>
      </c>
      <c r="AE95" s="325">
        <v>1.36</v>
      </c>
      <c r="AF95" s="325">
        <v>1.65</v>
      </c>
      <c r="AG95" s="325">
        <v>0.83</v>
      </c>
      <c r="AH95" s="325">
        <v>1.61</v>
      </c>
      <c r="AI95" s="325">
        <v>3.49</v>
      </c>
      <c r="AJ95" s="325">
        <v>4.37</v>
      </c>
      <c r="AK95" s="325">
        <v>5.05</v>
      </c>
      <c r="AL95" s="325">
        <v>6.29</v>
      </c>
      <c r="AM95" s="325">
        <v>6.98</v>
      </c>
      <c r="AN95" s="326">
        <v>7.13</v>
      </c>
      <c r="AO95" s="318"/>
      <c r="AP95" s="323">
        <v>15</v>
      </c>
      <c r="AQ95" s="324">
        <v>0.86</v>
      </c>
      <c r="AR95" s="325" t="s">
        <v>562</v>
      </c>
      <c r="AS95" s="325" t="s">
        <v>562</v>
      </c>
      <c r="AT95" s="325" t="s">
        <v>562</v>
      </c>
      <c r="AU95" s="325">
        <v>0.87</v>
      </c>
      <c r="AV95" s="325" t="s">
        <v>562</v>
      </c>
      <c r="AW95" s="325" t="s">
        <v>562</v>
      </c>
      <c r="AX95" s="325" t="s">
        <v>562</v>
      </c>
      <c r="AY95" s="325" t="s">
        <v>562</v>
      </c>
      <c r="AZ95" s="325" t="s">
        <v>562</v>
      </c>
      <c r="BA95" s="325" t="s">
        <v>562</v>
      </c>
      <c r="BB95" s="326" t="s">
        <v>562</v>
      </c>
      <c r="BC95" s="196"/>
      <c r="BD95" s="196"/>
      <c r="BE95" s="196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</row>
    <row r="96" spans="1:69" ht="16.7" customHeight="1">
      <c r="A96" s="323">
        <v>6</v>
      </c>
      <c r="B96" s="324">
        <v>0.56000000000000005</v>
      </c>
      <c r="C96" s="325">
        <v>0.64</v>
      </c>
      <c r="D96" s="325">
        <v>0.66</v>
      </c>
      <c r="E96" s="325">
        <v>0.75</v>
      </c>
      <c r="F96" s="325">
        <v>0.62</v>
      </c>
      <c r="G96" s="325">
        <v>0.74</v>
      </c>
      <c r="H96" s="325">
        <v>0.85</v>
      </c>
      <c r="I96" s="325">
        <v>0.96</v>
      </c>
      <c r="J96" s="325">
        <v>0.95</v>
      </c>
      <c r="K96" s="325">
        <v>1</v>
      </c>
      <c r="L96" s="325">
        <v>0.75</v>
      </c>
      <c r="M96" s="326">
        <v>0.65</v>
      </c>
      <c r="N96" s="318"/>
      <c r="O96" s="323">
        <v>6</v>
      </c>
      <c r="P96" s="324">
        <v>0.60291666666666599</v>
      </c>
      <c r="Q96" s="325">
        <v>0.70875000000000099</v>
      </c>
      <c r="R96" s="325">
        <v>0.74</v>
      </c>
      <c r="S96" s="325">
        <v>0.82</v>
      </c>
      <c r="T96" s="325">
        <v>0.65583333333333305</v>
      </c>
      <c r="U96" s="325">
        <v>0.80583333333333296</v>
      </c>
      <c r="V96" s="325">
        <v>0.93708333333333405</v>
      </c>
      <c r="W96" s="325">
        <v>1.0391666666666699</v>
      </c>
      <c r="X96" s="325">
        <v>1.00875</v>
      </c>
      <c r="Y96" s="325">
        <v>1.0445833333333301</v>
      </c>
      <c r="Z96" s="325">
        <v>0.78208333333333302</v>
      </c>
      <c r="AA96" s="326">
        <v>0.68125000000000002</v>
      </c>
      <c r="AB96" s="323">
        <v>18</v>
      </c>
      <c r="AC96" s="333">
        <v>0.85</v>
      </c>
      <c r="AD96" s="325">
        <v>1.23</v>
      </c>
      <c r="AE96" s="325">
        <v>1.39</v>
      </c>
      <c r="AF96" s="325">
        <v>0.4</v>
      </c>
      <c r="AG96" s="325">
        <v>0.87</v>
      </c>
      <c r="AH96" s="325">
        <v>1.66</v>
      </c>
      <c r="AI96" s="325">
        <v>3.69</v>
      </c>
      <c r="AJ96" s="325">
        <v>4.45</v>
      </c>
      <c r="AK96" s="325">
        <v>5.13</v>
      </c>
      <c r="AL96" s="325">
        <v>6.45</v>
      </c>
      <c r="AM96" s="325">
        <v>7.01</v>
      </c>
      <c r="AN96" s="326">
        <v>7.13</v>
      </c>
      <c r="AO96" s="318"/>
      <c r="AP96" s="323">
        <v>18</v>
      </c>
      <c r="AQ96" s="324">
        <v>0.91</v>
      </c>
      <c r="AR96" s="325" t="s">
        <v>562</v>
      </c>
      <c r="AS96" s="325" t="s">
        <v>562</v>
      </c>
      <c r="AT96" s="325">
        <v>0.28999999999999998</v>
      </c>
      <c r="AU96" s="325">
        <v>0.93</v>
      </c>
      <c r="AV96" s="325" t="s">
        <v>562</v>
      </c>
      <c r="AW96" s="325" t="s">
        <v>562</v>
      </c>
      <c r="AX96" s="325" t="s">
        <v>562</v>
      </c>
      <c r="AY96" s="325" t="s">
        <v>562</v>
      </c>
      <c r="AZ96" s="325" t="s">
        <v>562</v>
      </c>
      <c r="BA96" s="325" t="s">
        <v>562</v>
      </c>
      <c r="BB96" s="326" t="s">
        <v>562</v>
      </c>
      <c r="BC96" s="196"/>
      <c r="BD96" s="196"/>
      <c r="BE96" s="196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</row>
    <row r="97" spans="1:69" ht="16.7" customHeight="1">
      <c r="A97" s="323">
        <v>7</v>
      </c>
      <c r="B97" s="324"/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6"/>
      <c r="N97" s="318"/>
      <c r="O97" s="323">
        <v>7</v>
      </c>
      <c r="P97" s="324">
        <v>0.61</v>
      </c>
      <c r="Q97" s="325">
        <v>0.711666666666667</v>
      </c>
      <c r="R97" s="325">
        <v>0.74750000000000005</v>
      </c>
      <c r="S97" s="325">
        <v>0.82</v>
      </c>
      <c r="T97" s="325">
        <v>0.65833333333333299</v>
      </c>
      <c r="U97" s="325">
        <v>0.81458333333333299</v>
      </c>
      <c r="V97" s="325">
        <v>0.94499999999999995</v>
      </c>
      <c r="W97" s="325">
        <v>1.0462499999999999</v>
      </c>
      <c r="X97" s="325">
        <v>1.01541666666667</v>
      </c>
      <c r="Y97" s="325">
        <v>1.0479166666666699</v>
      </c>
      <c r="Z97" s="325">
        <v>0.79</v>
      </c>
      <c r="AA97" s="326">
        <v>0.68583333333333296</v>
      </c>
      <c r="AB97" s="323">
        <v>21</v>
      </c>
      <c r="AC97" s="333">
        <v>0.91</v>
      </c>
      <c r="AD97" s="325">
        <v>1.23</v>
      </c>
      <c r="AE97" s="325">
        <v>1.4</v>
      </c>
      <c r="AF97" s="325">
        <v>0.39</v>
      </c>
      <c r="AG97" s="325">
        <v>0.75</v>
      </c>
      <c r="AH97" s="325">
        <v>1.76</v>
      </c>
      <c r="AI97" s="325">
        <v>3.86</v>
      </c>
      <c r="AJ97" s="325">
        <v>4.5199999999999996</v>
      </c>
      <c r="AK97" s="325">
        <v>5.29</v>
      </c>
      <c r="AL97" s="325">
        <v>6.54</v>
      </c>
      <c r="AM97" s="325">
        <v>7.04</v>
      </c>
      <c r="AN97" s="326">
        <v>7.12</v>
      </c>
      <c r="AO97" s="318"/>
      <c r="AP97" s="323">
        <v>21</v>
      </c>
      <c r="AQ97" s="324">
        <v>0.97</v>
      </c>
      <c r="AR97" s="325" t="s">
        <v>562</v>
      </c>
      <c r="AS97" s="325" t="s">
        <v>562</v>
      </c>
      <c r="AT97" s="325">
        <v>0.32</v>
      </c>
      <c r="AU97" s="325">
        <v>0.73</v>
      </c>
      <c r="AV97" s="325" t="s">
        <v>562</v>
      </c>
      <c r="AW97" s="325" t="s">
        <v>562</v>
      </c>
      <c r="AX97" s="325" t="s">
        <v>562</v>
      </c>
      <c r="AY97" s="325" t="s">
        <v>562</v>
      </c>
      <c r="AZ97" s="325" t="s">
        <v>562</v>
      </c>
      <c r="BA97" s="325" t="s">
        <v>562</v>
      </c>
      <c r="BB97" s="326" t="s">
        <v>562</v>
      </c>
      <c r="BC97" s="196"/>
      <c r="BD97" s="196"/>
      <c r="BE97" s="196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</row>
    <row r="98" spans="1:69" ht="16.7" customHeight="1">
      <c r="A98" s="323">
        <v>8</v>
      </c>
      <c r="B98" s="324"/>
      <c r="C98" s="325"/>
      <c r="D98" s="325"/>
      <c r="E98" s="325"/>
      <c r="F98" s="325"/>
      <c r="G98" s="325"/>
      <c r="H98" s="325"/>
      <c r="I98" s="325"/>
      <c r="J98" s="325"/>
      <c r="K98" s="325"/>
      <c r="L98" s="325"/>
      <c r="M98" s="326"/>
      <c r="N98" s="318"/>
      <c r="O98" s="323">
        <v>8</v>
      </c>
      <c r="P98" s="324">
        <v>0.61</v>
      </c>
      <c r="Q98" s="325">
        <v>0.711666666666667</v>
      </c>
      <c r="R98" s="325">
        <v>0.75</v>
      </c>
      <c r="S98" s="325">
        <v>0.82</v>
      </c>
      <c r="T98" s="325">
        <v>0.66749999999999998</v>
      </c>
      <c r="U98" s="325">
        <v>0.80708333333333304</v>
      </c>
      <c r="V98" s="325">
        <v>0.95499999999999996</v>
      </c>
      <c r="W98" s="325">
        <v>1.05666666666667</v>
      </c>
      <c r="X98" s="325">
        <v>1.0249999999999999</v>
      </c>
      <c r="Y98" s="325">
        <v>1.05</v>
      </c>
      <c r="Z98" s="325">
        <v>0.79</v>
      </c>
      <c r="AA98" s="326">
        <v>0.69916666666666605</v>
      </c>
      <c r="AB98" s="323">
        <v>24</v>
      </c>
      <c r="AC98" s="333">
        <v>0.94</v>
      </c>
      <c r="AD98" s="325">
        <v>1.24</v>
      </c>
      <c r="AE98" s="325">
        <v>1.47</v>
      </c>
      <c r="AF98" s="325">
        <v>0.37</v>
      </c>
      <c r="AG98" s="325">
        <v>0.78</v>
      </c>
      <c r="AH98" s="325">
        <v>1.86</v>
      </c>
      <c r="AI98" s="325">
        <v>3.95</v>
      </c>
      <c r="AJ98" s="325">
        <v>4.59</v>
      </c>
      <c r="AK98" s="325">
        <v>5.44</v>
      </c>
      <c r="AL98" s="325">
        <v>6.64</v>
      </c>
      <c r="AM98" s="325">
        <v>7.07</v>
      </c>
      <c r="AN98" s="326">
        <v>7.11</v>
      </c>
      <c r="AO98" s="318"/>
      <c r="AP98" s="323">
        <v>24</v>
      </c>
      <c r="AQ98" s="324">
        <v>1.02</v>
      </c>
      <c r="AR98" s="325" t="s">
        <v>562</v>
      </c>
      <c r="AS98" s="325" t="s">
        <v>562</v>
      </c>
      <c r="AT98" s="325">
        <v>0.42</v>
      </c>
      <c r="AU98" s="325">
        <v>0.81</v>
      </c>
      <c r="AV98" s="325" t="s">
        <v>562</v>
      </c>
      <c r="AW98" s="325" t="s">
        <v>562</v>
      </c>
      <c r="AX98" s="325" t="s">
        <v>562</v>
      </c>
      <c r="AY98" s="325" t="s">
        <v>562</v>
      </c>
      <c r="AZ98" s="325" t="s">
        <v>562</v>
      </c>
      <c r="BA98" s="325" t="s">
        <v>562</v>
      </c>
      <c r="BB98" s="326" t="s">
        <v>562</v>
      </c>
      <c r="BC98" s="196"/>
      <c r="BD98" s="196"/>
      <c r="BE98" s="196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</row>
    <row r="99" spans="1:69" ht="16.7" customHeight="1">
      <c r="A99" s="323">
        <v>9</v>
      </c>
      <c r="B99" s="324">
        <v>0.56000000000000005</v>
      </c>
      <c r="C99" s="325">
        <v>0.64</v>
      </c>
      <c r="D99" s="325">
        <v>0.69</v>
      </c>
      <c r="E99" s="325">
        <v>0.76</v>
      </c>
      <c r="F99" s="325">
        <v>0.63</v>
      </c>
      <c r="G99" s="325">
        <v>0.74</v>
      </c>
      <c r="H99" s="325">
        <v>0.88</v>
      </c>
      <c r="I99" s="325">
        <v>0.96</v>
      </c>
      <c r="J99" s="325">
        <v>0.97</v>
      </c>
      <c r="K99" s="325">
        <v>1</v>
      </c>
      <c r="L99" s="325">
        <v>0.77</v>
      </c>
      <c r="M99" s="326">
        <v>0.68</v>
      </c>
      <c r="N99" s="318"/>
      <c r="O99" s="323">
        <v>9</v>
      </c>
      <c r="P99" s="324">
        <v>0.61</v>
      </c>
      <c r="Q99" s="325">
        <v>0.711666666666667</v>
      </c>
      <c r="R99" s="325">
        <v>0.75083333333333302</v>
      </c>
      <c r="S99" s="325">
        <v>0.82250000000000001</v>
      </c>
      <c r="T99" s="325">
        <v>0.67208333333333303</v>
      </c>
      <c r="U99" s="325">
        <v>0.81583333333333397</v>
      </c>
      <c r="V99" s="325">
        <v>0.96125000000000005</v>
      </c>
      <c r="W99" s="325">
        <v>1.0645833333333301</v>
      </c>
      <c r="X99" s="325">
        <v>1.02708333333333</v>
      </c>
      <c r="Y99" s="325">
        <v>1.04291666666667</v>
      </c>
      <c r="Z99" s="325">
        <v>0.78458333333333297</v>
      </c>
      <c r="AA99" s="326">
        <v>0.70333333333333303</v>
      </c>
      <c r="AB99" s="323" t="s">
        <v>563</v>
      </c>
      <c r="AC99" s="333">
        <v>1.02</v>
      </c>
      <c r="AD99" s="325">
        <v>1.24</v>
      </c>
      <c r="AE99" s="325">
        <v>1.49</v>
      </c>
      <c r="AF99" s="325">
        <v>0.4</v>
      </c>
      <c r="AG99" s="325">
        <v>0.83</v>
      </c>
      <c r="AH99" s="325">
        <v>2.0299999999999998</v>
      </c>
      <c r="AI99" s="325">
        <v>4.01</v>
      </c>
      <c r="AJ99" s="325">
        <v>4.6399999999999997</v>
      </c>
      <c r="AK99" s="325">
        <v>5.6</v>
      </c>
      <c r="AL99" s="325">
        <v>6.7</v>
      </c>
      <c r="AM99" s="325">
        <v>7.09</v>
      </c>
      <c r="AN99" s="326">
        <v>7.06</v>
      </c>
      <c r="AO99" s="318"/>
      <c r="AP99" s="323" t="s">
        <v>563</v>
      </c>
      <c r="AQ99" s="324">
        <v>1.0900000000000001</v>
      </c>
      <c r="AR99" s="325" t="s">
        <v>562</v>
      </c>
      <c r="AS99" s="325" t="s">
        <v>562</v>
      </c>
      <c r="AT99" s="325">
        <v>0.45</v>
      </c>
      <c r="AU99" s="325">
        <v>0.9</v>
      </c>
      <c r="AV99" s="325" t="s">
        <v>562</v>
      </c>
      <c r="AW99" s="325" t="s">
        <v>562</v>
      </c>
      <c r="AX99" s="325" t="s">
        <v>562</v>
      </c>
      <c r="AY99" s="325" t="s">
        <v>562</v>
      </c>
      <c r="AZ99" s="325" t="s">
        <v>562</v>
      </c>
      <c r="BA99" s="325" t="s">
        <v>562</v>
      </c>
      <c r="BB99" s="326" t="s">
        <v>562</v>
      </c>
      <c r="BC99" s="196"/>
      <c r="BD99" s="196"/>
      <c r="BE99" s="196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</row>
    <row r="100" spans="1:69" ht="16.7" customHeight="1">
      <c r="A100" s="323">
        <v>10</v>
      </c>
      <c r="B100" s="324"/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6"/>
      <c r="N100" s="318"/>
      <c r="O100" s="323">
        <v>10</v>
      </c>
      <c r="P100" s="324">
        <v>0.60833333333333295</v>
      </c>
      <c r="Q100" s="325">
        <v>0.70750000000000002</v>
      </c>
      <c r="R100" s="325">
        <v>0.75416666666666698</v>
      </c>
      <c r="S100" s="325">
        <v>0.82208333333333405</v>
      </c>
      <c r="T100" s="325">
        <v>0.675416666666667</v>
      </c>
      <c r="U100" s="325">
        <v>0.824583333333334</v>
      </c>
      <c r="V100" s="325">
        <v>0.96499999999999997</v>
      </c>
      <c r="W100" s="325">
        <v>1.07416666666667</v>
      </c>
      <c r="X100" s="325">
        <v>1.03</v>
      </c>
      <c r="Y100" s="325">
        <v>1.0449999999999999</v>
      </c>
      <c r="Z100" s="325">
        <v>0.762083333333333</v>
      </c>
      <c r="AA100" s="326">
        <v>0.71</v>
      </c>
      <c r="AB100" s="328" t="s">
        <v>564</v>
      </c>
      <c r="AC100" s="337">
        <v>1.07</v>
      </c>
      <c r="AD100" s="330"/>
      <c r="AE100" s="330">
        <v>1.52</v>
      </c>
      <c r="AF100" s="330">
        <v>0.47</v>
      </c>
      <c r="AG100" s="330">
        <v>0.93</v>
      </c>
      <c r="AH100" s="330">
        <v>2.2599999999999998</v>
      </c>
      <c r="AI100" s="330">
        <v>4.08</v>
      </c>
      <c r="AJ100" s="330">
        <v>4.72</v>
      </c>
      <c r="AK100" s="330">
        <v>5.74</v>
      </c>
      <c r="AL100" s="330">
        <v>6.78</v>
      </c>
      <c r="AM100" s="330">
        <v>7.1</v>
      </c>
      <c r="AN100" s="331">
        <v>6.9</v>
      </c>
      <c r="AO100" s="318"/>
      <c r="AP100" s="328" t="s">
        <v>564</v>
      </c>
      <c r="AQ100" s="329">
        <v>1.1100000000000001</v>
      </c>
      <c r="AR100" s="330"/>
      <c r="AS100" s="330" t="s">
        <v>562</v>
      </c>
      <c r="AT100" s="330">
        <v>0.55000000000000004</v>
      </c>
      <c r="AU100" s="330">
        <v>1.02</v>
      </c>
      <c r="AV100" s="330" t="s">
        <v>562</v>
      </c>
      <c r="AW100" s="330" t="s">
        <v>562</v>
      </c>
      <c r="AX100" s="330" t="s">
        <v>562</v>
      </c>
      <c r="AY100" s="330" t="s">
        <v>562</v>
      </c>
      <c r="AZ100" s="330" t="s">
        <v>562</v>
      </c>
      <c r="BA100" s="330" t="s">
        <v>562</v>
      </c>
      <c r="BB100" s="331" t="s">
        <v>562</v>
      </c>
      <c r="BC100" s="196"/>
      <c r="BD100" s="196"/>
      <c r="BE100" s="196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</row>
    <row r="101" spans="1:69" ht="16.7" customHeight="1">
      <c r="A101" s="323">
        <v>11</v>
      </c>
      <c r="B101" s="324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6"/>
      <c r="N101" s="318"/>
      <c r="O101" s="323">
        <v>11</v>
      </c>
      <c r="P101" s="324">
        <v>0.61583333333333401</v>
      </c>
      <c r="Q101" s="325">
        <v>0.70625000000000004</v>
      </c>
      <c r="R101" s="325">
        <v>0.75583333333333302</v>
      </c>
      <c r="S101" s="325">
        <v>0.82</v>
      </c>
      <c r="T101" s="325">
        <v>0.67333333333333301</v>
      </c>
      <c r="U101" s="325">
        <v>0.80125000000000002</v>
      </c>
      <c r="V101" s="325">
        <v>0.97541666666666704</v>
      </c>
      <c r="W101" s="325">
        <v>1.04708333333333</v>
      </c>
      <c r="X101" s="325">
        <v>1.0337499999999999</v>
      </c>
      <c r="Y101" s="325">
        <v>1.05</v>
      </c>
      <c r="Z101" s="325">
        <v>0.76875000000000004</v>
      </c>
      <c r="AA101" s="326">
        <v>0.71</v>
      </c>
      <c r="AB101" s="358" t="s">
        <v>418</v>
      </c>
      <c r="AC101" s="320">
        <f t="shared" ref="AC101:AN101" si="8">AVERAGE(AC91:AC100)</f>
        <v>0.82299999999999984</v>
      </c>
      <c r="AD101" s="321">
        <f t="shared" si="8"/>
        <v>1.2044444444444447</v>
      </c>
      <c r="AE101" s="321">
        <f t="shared" si="8"/>
        <v>1.377</v>
      </c>
      <c r="AF101" s="321">
        <f t="shared" si="8"/>
        <v>1.0110000000000001</v>
      </c>
      <c r="AG101" s="321">
        <f t="shared" si="8"/>
        <v>0.76700000000000002</v>
      </c>
      <c r="AH101" s="321">
        <f t="shared" si="8"/>
        <v>1.6149999999999998</v>
      </c>
      <c r="AI101" s="321">
        <f t="shared" si="8"/>
        <v>3.4709999999999992</v>
      </c>
      <c r="AJ101" s="321">
        <f t="shared" si="8"/>
        <v>4.4219999999999997</v>
      </c>
      <c r="AK101" s="321">
        <f t="shared" si="8"/>
        <v>5.1749999999999998</v>
      </c>
      <c r="AL101" s="321">
        <f t="shared" si="8"/>
        <v>6.3710000000000004</v>
      </c>
      <c r="AM101" s="321">
        <f t="shared" si="8"/>
        <v>6.9789999999999992</v>
      </c>
      <c r="AN101" s="322">
        <f t="shared" si="8"/>
        <v>7.0939999999999994</v>
      </c>
      <c r="AO101" s="315"/>
      <c r="AP101" s="358" t="s">
        <v>418</v>
      </c>
      <c r="AQ101" s="320">
        <f>AVERAGE(AQ91:AQ100)</f>
        <v>0.88299999999999979</v>
      </c>
      <c r="AR101" s="321"/>
      <c r="AS101" s="321" t="s">
        <v>562</v>
      </c>
      <c r="AT101" s="321"/>
      <c r="AU101" s="321">
        <f>AVERAGE(AU91:AU100)</f>
        <v>0.82799999999999996</v>
      </c>
      <c r="AV101" s="321"/>
      <c r="AW101" s="321" t="s">
        <v>562</v>
      </c>
      <c r="AX101" s="321" t="s">
        <v>562</v>
      </c>
      <c r="AY101" s="321" t="s">
        <v>562</v>
      </c>
      <c r="AZ101" s="321" t="s">
        <v>562</v>
      </c>
      <c r="BA101" s="321" t="s">
        <v>562</v>
      </c>
      <c r="BB101" s="322" t="s">
        <v>562</v>
      </c>
      <c r="BC101" s="196"/>
      <c r="BD101" s="196"/>
      <c r="BE101" s="196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</row>
    <row r="102" spans="1:69" ht="16.7" customHeight="1">
      <c r="A102" s="323">
        <v>12</v>
      </c>
      <c r="B102" s="324">
        <v>0.57999999999999996</v>
      </c>
      <c r="C102" s="325">
        <v>0.64</v>
      </c>
      <c r="D102" s="325">
        <v>0.71</v>
      </c>
      <c r="E102" s="325">
        <v>0.76</v>
      </c>
      <c r="F102" s="325">
        <v>0.64</v>
      </c>
      <c r="G102" s="325">
        <v>0.75</v>
      </c>
      <c r="H102" s="325">
        <v>0.89</v>
      </c>
      <c r="I102" s="325">
        <v>0.88</v>
      </c>
      <c r="J102" s="325">
        <v>0.97</v>
      </c>
      <c r="K102" s="325">
        <v>1</v>
      </c>
      <c r="L102" s="325">
        <v>0.75</v>
      </c>
      <c r="M102" s="326">
        <v>0.68</v>
      </c>
      <c r="N102" s="318"/>
      <c r="O102" s="323">
        <v>12</v>
      </c>
      <c r="P102" s="324">
        <v>0.62083333333333401</v>
      </c>
      <c r="Q102" s="325">
        <v>0.71</v>
      </c>
      <c r="R102" s="325">
        <v>0.76</v>
      </c>
      <c r="S102" s="325">
        <v>0.81708333333333305</v>
      </c>
      <c r="T102" s="325">
        <v>0.67166666666666697</v>
      </c>
      <c r="U102" s="325">
        <v>0.80833333333333302</v>
      </c>
      <c r="V102" s="325">
        <v>0.98458333333333303</v>
      </c>
      <c r="W102" s="325">
        <v>0.95791666666666597</v>
      </c>
      <c r="X102" s="325">
        <v>1.03958333333333</v>
      </c>
      <c r="Y102" s="325">
        <v>1.05</v>
      </c>
      <c r="Z102" s="325">
        <v>0.77</v>
      </c>
      <c r="AA102" s="326">
        <v>0.699583333333333</v>
      </c>
      <c r="AB102" s="336" t="s">
        <v>419</v>
      </c>
      <c r="AC102" s="333">
        <f t="shared" ref="AC102:AN102" si="9">MIN(AC91:AC100)</f>
        <v>0.62</v>
      </c>
      <c r="AD102" s="359">
        <f t="shared" si="9"/>
        <v>1.1200000000000001</v>
      </c>
      <c r="AE102" s="360">
        <f t="shared" si="9"/>
        <v>1.24</v>
      </c>
      <c r="AF102" s="360">
        <f t="shared" si="9"/>
        <v>0.37</v>
      </c>
      <c r="AG102" s="360">
        <f t="shared" si="9"/>
        <v>0.55000000000000004</v>
      </c>
      <c r="AH102" s="360">
        <f t="shared" si="9"/>
        <v>0.95</v>
      </c>
      <c r="AI102" s="360">
        <f t="shared" si="9"/>
        <v>2.4900000000000002</v>
      </c>
      <c r="AJ102" s="360">
        <f t="shared" si="9"/>
        <v>4.13</v>
      </c>
      <c r="AK102" s="360">
        <f t="shared" si="9"/>
        <v>4.78</v>
      </c>
      <c r="AL102" s="360">
        <f t="shared" si="9"/>
        <v>5.87</v>
      </c>
      <c r="AM102" s="359">
        <f t="shared" si="9"/>
        <v>6.8</v>
      </c>
      <c r="AN102" s="326">
        <f t="shared" si="9"/>
        <v>6.9</v>
      </c>
      <c r="AO102" s="315"/>
      <c r="AP102" s="336" t="s">
        <v>419</v>
      </c>
      <c r="AQ102" s="333">
        <f>MIN(AQ91:AQ100)</f>
        <v>0.66</v>
      </c>
      <c r="AR102" s="359">
        <v>1.1499999999999999</v>
      </c>
      <c r="AS102" s="360" t="s">
        <v>562</v>
      </c>
      <c r="AT102" s="360">
        <f>MIN(AT91:AT100)</f>
        <v>0.28999999999999998</v>
      </c>
      <c r="AU102" s="360">
        <f>MIN(AU91:AU100)</f>
        <v>0.64</v>
      </c>
      <c r="AV102" s="360">
        <v>1.05</v>
      </c>
      <c r="AW102" s="360" t="s">
        <v>562</v>
      </c>
      <c r="AX102" s="360" t="s">
        <v>562</v>
      </c>
      <c r="AY102" s="360" t="s">
        <v>562</v>
      </c>
      <c r="AZ102" s="360" t="s">
        <v>562</v>
      </c>
      <c r="BA102" s="360" t="s">
        <v>562</v>
      </c>
      <c r="BB102" s="335" t="s">
        <v>562</v>
      </c>
      <c r="BC102" s="196"/>
      <c r="BD102" s="196"/>
      <c r="BE102" s="196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</row>
    <row r="103" spans="1:69" ht="16.7" customHeight="1">
      <c r="A103" s="323">
        <v>13</v>
      </c>
      <c r="B103" s="324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6"/>
      <c r="N103" s="318"/>
      <c r="O103" s="323">
        <v>13</v>
      </c>
      <c r="P103" s="324">
        <v>0.62875000000000003</v>
      </c>
      <c r="Q103" s="325">
        <v>0.71</v>
      </c>
      <c r="R103" s="325">
        <v>0.76</v>
      </c>
      <c r="S103" s="325">
        <v>0.78166666666666695</v>
      </c>
      <c r="T103" s="325">
        <v>0.67208333333333303</v>
      </c>
      <c r="U103" s="325">
        <v>0.81458333333333399</v>
      </c>
      <c r="V103" s="325">
        <v>0.99458333333333304</v>
      </c>
      <c r="W103" s="325">
        <v>0.93958333333333299</v>
      </c>
      <c r="X103" s="325">
        <v>1.0433333333333299</v>
      </c>
      <c r="Y103" s="325">
        <v>1.0491666666666699</v>
      </c>
      <c r="Z103" s="325">
        <v>0.76291666666666702</v>
      </c>
      <c r="AA103" s="326">
        <v>0.67583333333333295</v>
      </c>
      <c r="AB103" s="361" t="s">
        <v>420</v>
      </c>
      <c r="AC103" s="337">
        <f t="shared" ref="AC103:AN103" si="10">MAX(AC91:AC100)</f>
        <v>1.07</v>
      </c>
      <c r="AD103" s="338">
        <f t="shared" si="10"/>
        <v>1.24</v>
      </c>
      <c r="AE103" s="338">
        <f t="shared" si="10"/>
        <v>1.52</v>
      </c>
      <c r="AF103" s="338">
        <f t="shared" si="10"/>
        <v>1.68</v>
      </c>
      <c r="AG103" s="338">
        <f t="shared" si="10"/>
        <v>0.93</v>
      </c>
      <c r="AH103" s="338">
        <f t="shared" si="10"/>
        <v>2.2599999999999998</v>
      </c>
      <c r="AI103" s="338">
        <f t="shared" si="10"/>
        <v>4.08</v>
      </c>
      <c r="AJ103" s="338">
        <f t="shared" si="10"/>
        <v>4.72</v>
      </c>
      <c r="AK103" s="338">
        <f t="shared" si="10"/>
        <v>5.74</v>
      </c>
      <c r="AL103" s="338">
        <f t="shared" si="10"/>
        <v>6.78</v>
      </c>
      <c r="AM103" s="338">
        <f t="shared" si="10"/>
        <v>7.1</v>
      </c>
      <c r="AN103" s="339">
        <f t="shared" si="10"/>
        <v>7.13</v>
      </c>
      <c r="AO103" s="315"/>
      <c r="AP103" s="361" t="s">
        <v>420</v>
      </c>
      <c r="AQ103" s="337">
        <f>MAX(AQ91:AQ100)</f>
        <v>1.1100000000000001</v>
      </c>
      <c r="AR103" s="338" t="s">
        <v>562</v>
      </c>
      <c r="AS103" s="338" t="s">
        <v>562</v>
      </c>
      <c r="AT103" s="338" t="s">
        <v>562</v>
      </c>
      <c r="AU103" s="338">
        <f>MAX(AU91:AU100)</f>
        <v>1.02</v>
      </c>
      <c r="AV103" s="338" t="s">
        <v>562</v>
      </c>
      <c r="AW103" s="338" t="s">
        <v>562</v>
      </c>
      <c r="AX103" s="338" t="s">
        <v>562</v>
      </c>
      <c r="AY103" s="338" t="s">
        <v>562</v>
      </c>
      <c r="AZ103" s="338" t="s">
        <v>562</v>
      </c>
      <c r="BA103" s="338" t="s">
        <v>562</v>
      </c>
      <c r="BB103" s="339" t="s">
        <v>562</v>
      </c>
      <c r="BC103" s="196"/>
      <c r="BD103" s="196"/>
      <c r="BE103" s="196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</row>
    <row r="104" spans="1:69" ht="16.7" customHeight="1">
      <c r="A104" s="323">
        <v>14</v>
      </c>
      <c r="B104" s="324"/>
      <c r="C104" s="325"/>
      <c r="D104" s="325"/>
      <c r="E104" s="325"/>
      <c r="F104" s="325"/>
      <c r="G104" s="325"/>
      <c r="H104" s="325"/>
      <c r="I104" s="325"/>
      <c r="J104" s="325"/>
      <c r="K104" s="325"/>
      <c r="L104" s="325"/>
      <c r="M104" s="326"/>
      <c r="N104" s="318"/>
      <c r="O104" s="323">
        <v>14</v>
      </c>
      <c r="P104" s="324">
        <v>0.63500000000000001</v>
      </c>
      <c r="Q104" s="325">
        <v>0.71</v>
      </c>
      <c r="R104" s="325">
        <v>0.76958333333333295</v>
      </c>
      <c r="S104" s="325">
        <v>0.73250000000000004</v>
      </c>
      <c r="T104" s="325">
        <v>0.66583333333333306</v>
      </c>
      <c r="U104" s="325">
        <v>0.82166666666666699</v>
      </c>
      <c r="V104" s="325">
        <v>1.0033333333333301</v>
      </c>
      <c r="W104" s="325">
        <v>0.92333333333333401</v>
      </c>
      <c r="X104" s="325">
        <v>1.04833333333333</v>
      </c>
      <c r="Y104" s="325">
        <v>1.04375</v>
      </c>
      <c r="Z104" s="325">
        <v>0.76749999999999996</v>
      </c>
      <c r="AA104" s="326">
        <v>0.68208333333333304</v>
      </c>
      <c r="AB104" s="422" t="s">
        <v>565</v>
      </c>
      <c r="AC104" s="422"/>
      <c r="AD104" s="422"/>
      <c r="AE104" s="421" t="s">
        <v>566</v>
      </c>
      <c r="AF104" s="421"/>
      <c r="AG104" s="421"/>
      <c r="AH104" s="421"/>
      <c r="AI104" s="421"/>
      <c r="AJ104" s="422" t="s">
        <v>567</v>
      </c>
      <c r="AK104" s="422"/>
      <c r="AL104" s="422"/>
      <c r="AM104" s="422"/>
      <c r="AN104" s="422"/>
      <c r="AO104" s="315"/>
      <c r="AP104" s="422" t="s">
        <v>568</v>
      </c>
      <c r="AQ104" s="422"/>
      <c r="AR104" s="422"/>
      <c r="AS104" s="422" t="s">
        <v>569</v>
      </c>
      <c r="AT104" s="422"/>
      <c r="AU104" s="422"/>
      <c r="AV104" s="422"/>
      <c r="AW104" s="315"/>
      <c r="AX104" s="362"/>
      <c r="AY104" s="422" t="s">
        <v>570</v>
      </c>
      <c r="AZ104" s="422"/>
      <c r="BA104" s="422"/>
      <c r="BB104" s="422"/>
      <c r="BC104" s="196"/>
      <c r="BD104" s="196"/>
      <c r="BE104" s="196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</row>
    <row r="105" spans="1:69" ht="16.7" customHeight="1">
      <c r="A105" s="323">
        <v>15</v>
      </c>
      <c r="B105" s="324">
        <v>0.59</v>
      </c>
      <c r="C105" s="325">
        <v>0.64</v>
      </c>
      <c r="D105" s="325">
        <v>0.71</v>
      </c>
      <c r="E105" s="325">
        <v>0.7</v>
      </c>
      <c r="F105" s="325">
        <v>0.64</v>
      </c>
      <c r="G105" s="325">
        <v>0.76</v>
      </c>
      <c r="H105" s="325">
        <v>0.92</v>
      </c>
      <c r="I105" s="325">
        <v>0.85</v>
      </c>
      <c r="J105" s="325">
        <v>0.98</v>
      </c>
      <c r="K105" s="325">
        <v>1</v>
      </c>
      <c r="L105" s="325">
        <v>0.74</v>
      </c>
      <c r="M105" s="326">
        <v>0.67</v>
      </c>
      <c r="N105" s="318"/>
      <c r="O105" s="323">
        <v>15</v>
      </c>
      <c r="P105" s="324">
        <v>0.63666666666666705</v>
      </c>
      <c r="Q105" s="325">
        <v>0.71</v>
      </c>
      <c r="R105" s="325">
        <v>0.77</v>
      </c>
      <c r="S105" s="325">
        <v>0.706666666666667</v>
      </c>
      <c r="T105" s="325">
        <v>0.67708333333333304</v>
      </c>
      <c r="U105" s="325">
        <v>0.83041666666666702</v>
      </c>
      <c r="V105" s="325">
        <v>1.0120833333333299</v>
      </c>
      <c r="W105" s="325">
        <v>0.92500000000000004</v>
      </c>
      <c r="X105" s="325">
        <v>1.05</v>
      </c>
      <c r="Y105" s="325">
        <v>1.04</v>
      </c>
      <c r="Z105" s="325">
        <v>0.77</v>
      </c>
      <c r="AA105" s="326">
        <v>0.69</v>
      </c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  <c r="AL105" s="315"/>
      <c r="AM105" s="315"/>
      <c r="AN105" s="315"/>
      <c r="AO105" s="315"/>
      <c r="AP105" s="315"/>
      <c r="AQ105" s="315"/>
      <c r="AR105" s="315"/>
      <c r="AS105" s="315"/>
      <c r="AT105" s="315"/>
      <c r="AU105" s="315"/>
      <c r="AV105" s="315"/>
      <c r="AW105" s="315"/>
      <c r="AX105" s="315"/>
      <c r="AY105" s="315"/>
      <c r="AZ105" s="315"/>
      <c r="BA105" s="315"/>
      <c r="BB105" s="315"/>
      <c r="BC105" s="196"/>
      <c r="BD105" s="196"/>
      <c r="BE105" s="196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</row>
    <row r="106" spans="1:69" ht="16.7" customHeight="1">
      <c r="A106" s="323">
        <v>16</v>
      </c>
      <c r="B106" s="324"/>
      <c r="C106" s="325"/>
      <c r="D106" s="325"/>
      <c r="E106" s="325"/>
      <c r="F106" s="325"/>
      <c r="G106" s="325"/>
      <c r="H106" s="325"/>
      <c r="I106" s="325"/>
      <c r="J106" s="325"/>
      <c r="K106" s="325"/>
      <c r="L106" s="325"/>
      <c r="M106" s="326"/>
      <c r="N106" s="318"/>
      <c r="O106" s="323">
        <v>16</v>
      </c>
      <c r="P106" s="324">
        <v>0.64</v>
      </c>
      <c r="Q106" s="325">
        <v>0.71</v>
      </c>
      <c r="R106" s="325">
        <v>0.77541666666666698</v>
      </c>
      <c r="S106" s="325">
        <v>0.66374999999999995</v>
      </c>
      <c r="T106" s="325">
        <v>0.68833333333333302</v>
      </c>
      <c r="U106" s="325">
        <v>0.836666666666667</v>
      </c>
      <c r="V106" s="325">
        <v>1.0162500000000001</v>
      </c>
      <c r="W106" s="325">
        <v>0.93416666666666703</v>
      </c>
      <c r="X106" s="325">
        <v>1.05</v>
      </c>
      <c r="Y106" s="325">
        <v>1.04</v>
      </c>
      <c r="Z106" s="325">
        <v>0.75249999999999995</v>
      </c>
      <c r="AA106" s="326">
        <v>0.69</v>
      </c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  <c r="AO106" s="315"/>
      <c r="AP106" s="315"/>
      <c r="AQ106" s="315"/>
      <c r="AR106" s="315"/>
      <c r="AS106" s="315"/>
      <c r="AT106" s="315"/>
      <c r="AU106" s="315"/>
      <c r="AV106" s="315"/>
      <c r="AW106" s="315"/>
      <c r="AX106" s="315"/>
      <c r="AY106" s="315"/>
      <c r="AZ106" s="315"/>
      <c r="BA106" s="315"/>
      <c r="BB106" s="315"/>
      <c r="BC106" s="196"/>
      <c r="BD106" s="196"/>
      <c r="BE106" s="196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</row>
    <row r="107" spans="1:69" ht="16.7" customHeight="1">
      <c r="A107" s="323">
        <v>17</v>
      </c>
      <c r="B107" s="324"/>
      <c r="C107" s="325"/>
      <c r="D107" s="325"/>
      <c r="E107" s="325"/>
      <c r="F107" s="325"/>
      <c r="G107" s="325"/>
      <c r="H107" s="325"/>
      <c r="I107" s="325"/>
      <c r="J107" s="325"/>
      <c r="K107" s="325"/>
      <c r="L107" s="325"/>
      <c r="M107" s="326"/>
      <c r="N107" s="318"/>
      <c r="O107" s="323">
        <v>17</v>
      </c>
      <c r="P107" s="324">
        <v>0.64541666666666697</v>
      </c>
      <c r="Q107" s="325">
        <v>0.71</v>
      </c>
      <c r="R107" s="325">
        <v>0.78208333333333402</v>
      </c>
      <c r="S107" s="325">
        <v>0.60833333333333295</v>
      </c>
      <c r="T107" s="325">
        <v>0.70291666666666697</v>
      </c>
      <c r="U107" s="325">
        <v>0.84</v>
      </c>
      <c r="V107" s="325">
        <v>1.0262500000000001</v>
      </c>
      <c r="W107" s="325">
        <v>0.93958333333333399</v>
      </c>
      <c r="X107" s="325">
        <v>1.05083333333333</v>
      </c>
      <c r="Y107" s="325">
        <v>1.04</v>
      </c>
      <c r="Z107" s="325">
        <v>0.75</v>
      </c>
      <c r="AA107" s="326">
        <v>0.68166666666666598</v>
      </c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315"/>
      <c r="AM107" s="315"/>
      <c r="AN107" s="315"/>
      <c r="AO107" s="315"/>
      <c r="AP107" s="315"/>
      <c r="AQ107" s="315"/>
      <c r="AR107" s="315"/>
      <c r="AS107" s="315"/>
      <c r="AT107" s="315"/>
      <c r="AU107" s="315"/>
      <c r="AV107" s="315"/>
      <c r="AW107" s="315"/>
      <c r="AX107" s="315"/>
      <c r="AY107" s="315"/>
      <c r="AZ107" s="315"/>
      <c r="BA107" s="315"/>
      <c r="BB107" s="315"/>
      <c r="BC107" s="196"/>
      <c r="BD107" s="196"/>
      <c r="BE107" s="196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</row>
    <row r="108" spans="1:69" ht="16.7" customHeight="1">
      <c r="A108" s="323">
        <v>18</v>
      </c>
      <c r="B108" s="324">
        <v>0.6</v>
      </c>
      <c r="C108" s="325">
        <v>0.64</v>
      </c>
      <c r="D108" s="325">
        <v>0.73</v>
      </c>
      <c r="E108" s="325">
        <v>0.56999999999999995</v>
      </c>
      <c r="F108" s="325">
        <v>0.64</v>
      </c>
      <c r="G108" s="325">
        <v>0.77</v>
      </c>
      <c r="H108" s="325">
        <v>0.94</v>
      </c>
      <c r="I108" s="325">
        <v>0.91</v>
      </c>
      <c r="J108" s="325">
        <v>0.99</v>
      </c>
      <c r="K108" s="325">
        <v>0.99</v>
      </c>
      <c r="L108" s="325">
        <v>0.73</v>
      </c>
      <c r="M108" s="326">
        <v>0.66</v>
      </c>
      <c r="N108" s="318"/>
      <c r="O108" s="323">
        <v>18</v>
      </c>
      <c r="P108" s="324">
        <v>0.65</v>
      </c>
      <c r="Q108" s="325">
        <v>0.70583333333333298</v>
      </c>
      <c r="R108" s="325">
        <v>0.78749999999999998</v>
      </c>
      <c r="S108" s="325">
        <v>0.57708333333333395</v>
      </c>
      <c r="T108" s="325">
        <v>0.71291666666666698</v>
      </c>
      <c r="U108" s="325">
        <v>0.84291666666666698</v>
      </c>
      <c r="V108" s="325">
        <v>1.0333333333333301</v>
      </c>
      <c r="W108" s="325">
        <v>0.94541666666666602</v>
      </c>
      <c r="X108" s="325">
        <v>1.0575000000000001</v>
      </c>
      <c r="Y108" s="325">
        <v>1.0316666666666701</v>
      </c>
      <c r="Z108" s="325">
        <v>0.76</v>
      </c>
      <c r="AA108" s="326">
        <v>0.67916666666666703</v>
      </c>
      <c r="AB108" s="421" t="s">
        <v>571</v>
      </c>
      <c r="AC108" s="421"/>
      <c r="AD108" s="315"/>
      <c r="AE108" s="315"/>
      <c r="AF108" s="315"/>
      <c r="AG108" s="315"/>
      <c r="AH108" s="315"/>
      <c r="AI108" s="355" t="s">
        <v>572</v>
      </c>
      <c r="AJ108" s="355"/>
      <c r="AK108" s="355"/>
      <c r="AL108" s="355"/>
      <c r="AM108" s="315"/>
      <c r="AN108" s="315"/>
      <c r="AO108" s="315"/>
      <c r="AP108" s="315" t="s">
        <v>573</v>
      </c>
      <c r="AQ108" s="315"/>
      <c r="AR108" s="315"/>
      <c r="AS108" s="315"/>
      <c r="AT108" s="315"/>
      <c r="AU108" s="315"/>
      <c r="AV108" s="355" t="s">
        <v>572</v>
      </c>
      <c r="AW108" s="355"/>
      <c r="AX108" s="355"/>
      <c r="AY108" s="355"/>
      <c r="AZ108" s="315"/>
      <c r="BA108" s="315"/>
      <c r="BB108" s="315"/>
      <c r="BC108" s="196"/>
      <c r="BD108" s="196"/>
      <c r="BE108" s="196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</row>
    <row r="109" spans="1:69" ht="16.7" customHeight="1">
      <c r="A109" s="323">
        <v>19</v>
      </c>
      <c r="B109" s="324"/>
      <c r="C109" s="325"/>
      <c r="D109" s="325"/>
      <c r="E109" s="325"/>
      <c r="F109" s="325"/>
      <c r="G109" s="325"/>
      <c r="H109" s="325"/>
      <c r="I109" s="325"/>
      <c r="J109" s="325"/>
      <c r="K109" s="325"/>
      <c r="L109" s="325"/>
      <c r="M109" s="326"/>
      <c r="N109" s="318"/>
      <c r="O109" s="323">
        <v>19</v>
      </c>
      <c r="P109" s="324">
        <v>0.64833333333333398</v>
      </c>
      <c r="Q109" s="325">
        <v>0.70958333333333401</v>
      </c>
      <c r="R109" s="325">
        <v>0.78166666666666695</v>
      </c>
      <c r="S109" s="325">
        <v>0.53333333333333399</v>
      </c>
      <c r="T109" s="325">
        <v>0.663333333333333</v>
      </c>
      <c r="U109" s="325">
        <v>0.85166666666666702</v>
      </c>
      <c r="V109" s="325">
        <v>0.98833333333333395</v>
      </c>
      <c r="W109" s="325">
        <v>0.95166666666666699</v>
      </c>
      <c r="X109" s="325">
        <v>1.06</v>
      </c>
      <c r="Y109" s="325">
        <v>1.0225</v>
      </c>
      <c r="Z109" s="325">
        <v>0.75458333333333305</v>
      </c>
      <c r="AA109" s="326">
        <v>0.67666666666666697</v>
      </c>
      <c r="AB109" s="423" t="s">
        <v>415</v>
      </c>
      <c r="AC109" s="424" t="s">
        <v>416</v>
      </c>
      <c r="AD109" s="424"/>
      <c r="AE109" s="424"/>
      <c r="AF109" s="424"/>
      <c r="AG109" s="424"/>
      <c r="AH109" s="424"/>
      <c r="AI109" s="424"/>
      <c r="AJ109" s="424"/>
      <c r="AK109" s="424"/>
      <c r="AL109" s="424"/>
      <c r="AM109" s="424"/>
      <c r="AN109" s="424"/>
      <c r="AO109" s="315"/>
      <c r="AP109" s="423" t="s">
        <v>417</v>
      </c>
      <c r="AQ109" s="424" t="s">
        <v>416</v>
      </c>
      <c r="AR109" s="424"/>
      <c r="AS109" s="424"/>
      <c r="AT109" s="424"/>
      <c r="AU109" s="424"/>
      <c r="AV109" s="424"/>
      <c r="AW109" s="424"/>
      <c r="AX109" s="424"/>
      <c r="AY109" s="424"/>
      <c r="AZ109" s="424"/>
      <c r="BA109" s="424"/>
      <c r="BB109" s="424"/>
      <c r="BC109" s="196"/>
      <c r="BD109" s="196"/>
      <c r="BE109" s="196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</row>
    <row r="110" spans="1:69" ht="16.7" customHeight="1">
      <c r="A110" s="323">
        <v>20</v>
      </c>
      <c r="B110" s="324"/>
      <c r="C110" s="325"/>
      <c r="D110" s="325"/>
      <c r="E110" s="325"/>
      <c r="F110" s="325"/>
      <c r="G110" s="325"/>
      <c r="H110" s="325"/>
      <c r="I110" s="325"/>
      <c r="J110" s="325"/>
      <c r="K110" s="325"/>
      <c r="L110" s="325"/>
      <c r="M110" s="326"/>
      <c r="N110" s="318"/>
      <c r="O110" s="323">
        <v>20</v>
      </c>
      <c r="P110" s="324">
        <v>0.65541666666666698</v>
      </c>
      <c r="Q110" s="325">
        <v>0.71499999999999997</v>
      </c>
      <c r="R110" s="325">
        <v>0.78916666666666702</v>
      </c>
      <c r="S110" s="325">
        <v>0.53541666666666698</v>
      </c>
      <c r="T110" s="325">
        <v>0.66583333333333306</v>
      </c>
      <c r="U110" s="325">
        <v>0.85875000000000001</v>
      </c>
      <c r="V110" s="325">
        <v>0.98</v>
      </c>
      <c r="W110" s="325">
        <v>0.95874999999999999</v>
      </c>
      <c r="X110" s="325">
        <v>1.06125</v>
      </c>
      <c r="Y110" s="325">
        <v>1.0137499999999999</v>
      </c>
      <c r="Z110" s="325">
        <v>0.76</v>
      </c>
      <c r="AA110" s="326">
        <v>0.67833333333333301</v>
      </c>
      <c r="AB110" s="423"/>
      <c r="AC110" s="317">
        <v>1</v>
      </c>
      <c r="AD110" s="317">
        <v>2</v>
      </c>
      <c r="AE110" s="317">
        <v>3</v>
      </c>
      <c r="AF110" s="317">
        <v>4</v>
      </c>
      <c r="AG110" s="317">
        <v>5</v>
      </c>
      <c r="AH110" s="317">
        <v>6</v>
      </c>
      <c r="AI110" s="317">
        <v>7</v>
      </c>
      <c r="AJ110" s="317">
        <v>8</v>
      </c>
      <c r="AK110" s="317">
        <v>9</v>
      </c>
      <c r="AL110" s="317">
        <v>10</v>
      </c>
      <c r="AM110" s="317">
        <v>11</v>
      </c>
      <c r="AN110" s="317">
        <v>12</v>
      </c>
      <c r="AO110" s="318"/>
      <c r="AP110" s="423"/>
      <c r="AQ110" s="317">
        <v>1</v>
      </c>
      <c r="AR110" s="317">
        <v>2</v>
      </c>
      <c r="AS110" s="317">
        <v>3</v>
      </c>
      <c r="AT110" s="317">
        <v>4</v>
      </c>
      <c r="AU110" s="317">
        <v>5</v>
      </c>
      <c r="AV110" s="317">
        <v>6</v>
      </c>
      <c r="AW110" s="317">
        <v>7</v>
      </c>
      <c r="AX110" s="317">
        <v>8</v>
      </c>
      <c r="AY110" s="317">
        <v>9</v>
      </c>
      <c r="AZ110" s="317">
        <v>10</v>
      </c>
      <c r="BA110" s="317">
        <v>11</v>
      </c>
      <c r="BB110" s="317">
        <v>12</v>
      </c>
      <c r="BC110" s="196"/>
      <c r="BD110" s="196"/>
      <c r="BE110" s="196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</row>
    <row r="111" spans="1:69" ht="16.7" customHeight="1">
      <c r="A111" s="323">
        <v>21</v>
      </c>
      <c r="B111" s="324">
        <v>0.62</v>
      </c>
      <c r="C111" s="325">
        <v>0.65</v>
      </c>
      <c r="D111" s="325">
        <v>0.73</v>
      </c>
      <c r="E111" s="325">
        <v>0.52</v>
      </c>
      <c r="F111" s="325">
        <v>0.64</v>
      </c>
      <c r="G111" s="325">
        <v>0.79</v>
      </c>
      <c r="H111" s="325">
        <v>0.92</v>
      </c>
      <c r="I111" s="325">
        <v>0.9</v>
      </c>
      <c r="J111" s="325">
        <v>1</v>
      </c>
      <c r="K111" s="325">
        <v>0.98</v>
      </c>
      <c r="L111" s="325">
        <v>0.72</v>
      </c>
      <c r="M111" s="326">
        <v>0.65</v>
      </c>
      <c r="N111" s="318"/>
      <c r="O111" s="323">
        <v>21</v>
      </c>
      <c r="P111" s="324">
        <v>0.66958333333333298</v>
      </c>
      <c r="Q111" s="325">
        <v>0.71916666666666695</v>
      </c>
      <c r="R111" s="325">
        <v>0.79541666666666699</v>
      </c>
      <c r="S111" s="325">
        <v>0.55583333333333396</v>
      </c>
      <c r="T111" s="325">
        <v>0.67041666666666699</v>
      </c>
      <c r="U111" s="325">
        <v>0.86625000000000096</v>
      </c>
      <c r="V111" s="325">
        <v>0.98375000000000001</v>
      </c>
      <c r="W111" s="325">
        <v>0.94208333333333405</v>
      </c>
      <c r="X111" s="325">
        <v>1.0645833333333301</v>
      </c>
      <c r="Y111" s="325">
        <v>1.01125</v>
      </c>
      <c r="Z111" s="325">
        <v>0.75208333333333299</v>
      </c>
      <c r="AA111" s="326">
        <v>0.68</v>
      </c>
      <c r="AB111" s="319">
        <v>3</v>
      </c>
      <c r="AC111" s="320">
        <v>1.33</v>
      </c>
      <c r="AD111" s="321">
        <v>1.75</v>
      </c>
      <c r="AE111" s="321">
        <v>1.91</v>
      </c>
      <c r="AF111" s="321">
        <v>2.27</v>
      </c>
      <c r="AG111" s="321">
        <v>1.02</v>
      </c>
      <c r="AH111" s="321">
        <v>1.89</v>
      </c>
      <c r="AI111" s="321">
        <v>3.55</v>
      </c>
      <c r="AJ111" s="321">
        <v>5.14</v>
      </c>
      <c r="AK111" s="321">
        <v>5.95</v>
      </c>
      <c r="AL111" s="321">
        <v>6.7</v>
      </c>
      <c r="AM111" s="321">
        <v>6.92</v>
      </c>
      <c r="AN111" s="322">
        <v>5.78</v>
      </c>
      <c r="AO111" s="318"/>
      <c r="AP111" s="319">
        <v>3</v>
      </c>
      <c r="AQ111" s="320">
        <v>1.08</v>
      </c>
      <c r="AR111" s="321">
        <v>1.54</v>
      </c>
      <c r="AS111" s="321" t="s">
        <v>562</v>
      </c>
      <c r="AT111" s="321" t="s">
        <v>562</v>
      </c>
      <c r="AU111" s="321">
        <v>0.8</v>
      </c>
      <c r="AV111" s="321" t="s">
        <v>562</v>
      </c>
      <c r="AW111" s="321" t="s">
        <v>562</v>
      </c>
      <c r="AX111" s="321" t="s">
        <v>562</v>
      </c>
      <c r="AY111" s="321" t="s">
        <v>562</v>
      </c>
      <c r="AZ111" s="321" t="s">
        <v>562</v>
      </c>
      <c r="BA111" s="321" t="s">
        <v>562</v>
      </c>
      <c r="BB111" s="322" t="s">
        <v>562</v>
      </c>
      <c r="BC111" s="196"/>
      <c r="BD111" s="196"/>
      <c r="BE111" s="196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</row>
    <row r="112" spans="1:69" ht="16.7" customHeight="1">
      <c r="A112" s="323">
        <v>22</v>
      </c>
      <c r="B112" s="324"/>
      <c r="C112" s="325"/>
      <c r="D112" s="325"/>
      <c r="E112" s="325"/>
      <c r="F112" s="325"/>
      <c r="G112" s="325"/>
      <c r="H112" s="325"/>
      <c r="I112" s="325"/>
      <c r="J112" s="325"/>
      <c r="K112" s="325"/>
      <c r="L112" s="325"/>
      <c r="M112" s="326"/>
      <c r="N112" s="318"/>
      <c r="O112" s="323">
        <v>22</v>
      </c>
      <c r="P112" s="324">
        <v>0.67166666666666697</v>
      </c>
      <c r="Q112" s="325">
        <v>0.71625000000000005</v>
      </c>
      <c r="R112" s="325">
        <v>0.8</v>
      </c>
      <c r="S112" s="325">
        <v>0.57166666666666699</v>
      </c>
      <c r="T112" s="325">
        <v>0.66958333333333298</v>
      </c>
      <c r="U112" s="325">
        <v>0.87583333333333302</v>
      </c>
      <c r="V112" s="325">
        <v>0.98291666666666699</v>
      </c>
      <c r="W112" s="325">
        <v>0.94</v>
      </c>
      <c r="X112" s="325">
        <v>1.0587500000000001</v>
      </c>
      <c r="Y112" s="325">
        <v>1.0166666666666699</v>
      </c>
      <c r="Z112" s="325">
        <v>0.73750000000000004</v>
      </c>
      <c r="AA112" s="326">
        <v>0.67458333333333298</v>
      </c>
      <c r="AB112" s="323">
        <v>6</v>
      </c>
      <c r="AC112" s="324">
        <v>1.26</v>
      </c>
      <c r="AD112" s="325">
        <v>1.77</v>
      </c>
      <c r="AE112" s="325">
        <v>1.93</v>
      </c>
      <c r="AF112" s="325">
        <v>2.3199999999999998</v>
      </c>
      <c r="AG112" s="325">
        <v>1.22</v>
      </c>
      <c r="AH112" s="325">
        <v>2.0099999999999998</v>
      </c>
      <c r="AI112" s="325">
        <v>3.88</v>
      </c>
      <c r="AJ112" s="325">
        <v>5.31</v>
      </c>
      <c r="AK112" s="325">
        <v>6.1</v>
      </c>
      <c r="AL112" s="325">
        <v>6.76</v>
      </c>
      <c r="AM112" s="325">
        <v>6.84</v>
      </c>
      <c r="AN112" s="326">
        <v>5.6</v>
      </c>
      <c r="AO112" s="318"/>
      <c r="AP112" s="323">
        <v>6</v>
      </c>
      <c r="AQ112" s="324">
        <v>1.04</v>
      </c>
      <c r="AR112" s="325">
        <v>1.57</v>
      </c>
      <c r="AS112" s="325" t="s">
        <v>562</v>
      </c>
      <c r="AT112" s="325" t="s">
        <v>562</v>
      </c>
      <c r="AU112" s="325">
        <v>1.01</v>
      </c>
      <c r="AV112" s="325" t="s">
        <v>562</v>
      </c>
      <c r="AW112" s="325" t="s">
        <v>562</v>
      </c>
      <c r="AX112" s="325" t="s">
        <v>562</v>
      </c>
      <c r="AY112" s="325" t="s">
        <v>562</v>
      </c>
      <c r="AZ112" s="325" t="s">
        <v>562</v>
      </c>
      <c r="BA112" s="325" t="s">
        <v>562</v>
      </c>
      <c r="BB112" s="326" t="s">
        <v>562</v>
      </c>
      <c r="BC112" s="196"/>
      <c r="BD112" s="196"/>
      <c r="BE112" s="196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</row>
    <row r="113" spans="1:69" ht="16.7" customHeight="1">
      <c r="A113" s="323">
        <v>23</v>
      </c>
      <c r="B113" s="324"/>
      <c r="C113" s="325"/>
      <c r="D113" s="325"/>
      <c r="E113" s="325"/>
      <c r="F113" s="325"/>
      <c r="G113" s="325"/>
      <c r="H113" s="325"/>
      <c r="I113" s="325"/>
      <c r="J113" s="325"/>
      <c r="K113" s="325"/>
      <c r="L113" s="325"/>
      <c r="M113" s="326"/>
      <c r="N113" s="318"/>
      <c r="O113" s="323">
        <v>23</v>
      </c>
      <c r="P113" s="324">
        <v>0.68</v>
      </c>
      <c r="Q113" s="325">
        <v>0.72541666666666704</v>
      </c>
      <c r="R113" s="325">
        <v>0.8</v>
      </c>
      <c r="S113" s="325">
        <v>0.57374999999999998</v>
      </c>
      <c r="T113" s="325">
        <v>0.65791666666666704</v>
      </c>
      <c r="U113" s="325">
        <v>0.88541666666666696</v>
      </c>
      <c r="V113" s="325">
        <v>0.97</v>
      </c>
      <c r="W113" s="325">
        <v>0.94625000000000004</v>
      </c>
      <c r="X113" s="325">
        <v>1.04958333333333</v>
      </c>
      <c r="Y113" s="325">
        <v>1.0104166666666701</v>
      </c>
      <c r="Z113" s="325">
        <v>0.72624999999999995</v>
      </c>
      <c r="AA113" s="326">
        <v>0.67083333333333295</v>
      </c>
      <c r="AB113" s="323">
        <v>9</v>
      </c>
      <c r="AC113" s="324">
        <v>1.29</v>
      </c>
      <c r="AD113" s="325">
        <v>1.81</v>
      </c>
      <c r="AE113" s="325">
        <v>1.97</v>
      </c>
      <c r="AF113" s="325">
        <v>2.38</v>
      </c>
      <c r="AG113" s="325">
        <v>1.27</v>
      </c>
      <c r="AH113" s="325">
        <v>2.27</v>
      </c>
      <c r="AI113" s="325">
        <v>4.1100000000000003</v>
      </c>
      <c r="AJ113" s="325">
        <v>5.36</v>
      </c>
      <c r="AK113" s="325">
        <v>6.19</v>
      </c>
      <c r="AL113" s="325">
        <v>6.82</v>
      </c>
      <c r="AM113" s="325">
        <v>6.79</v>
      </c>
      <c r="AN113" s="326">
        <v>5.59</v>
      </c>
      <c r="AO113" s="318"/>
      <c r="AP113" s="323">
        <v>9</v>
      </c>
      <c r="AQ113" s="324">
        <v>1.08</v>
      </c>
      <c r="AR113" s="325">
        <v>1.57</v>
      </c>
      <c r="AS113" s="325" t="s">
        <v>562</v>
      </c>
      <c r="AT113" s="325" t="s">
        <v>562</v>
      </c>
      <c r="AU113" s="325">
        <v>1.06</v>
      </c>
      <c r="AV113" s="325" t="s">
        <v>562</v>
      </c>
      <c r="AW113" s="325" t="s">
        <v>562</v>
      </c>
      <c r="AX113" s="325" t="s">
        <v>562</v>
      </c>
      <c r="AY113" s="325" t="s">
        <v>562</v>
      </c>
      <c r="AZ113" s="325" t="s">
        <v>562</v>
      </c>
      <c r="BA113" s="325" t="s">
        <v>562</v>
      </c>
      <c r="BB113" s="326" t="s">
        <v>562</v>
      </c>
      <c r="BC113" s="196"/>
      <c r="BD113" s="196"/>
      <c r="BE113" s="196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</row>
    <row r="114" spans="1:69" ht="16.7" customHeight="1">
      <c r="A114" s="323">
        <v>24</v>
      </c>
      <c r="B114" s="324">
        <v>0.62</v>
      </c>
      <c r="C114" s="325">
        <v>0.66</v>
      </c>
      <c r="D114" s="325">
        <v>0.75</v>
      </c>
      <c r="E114" s="325">
        <v>0.56000000000000005</v>
      </c>
      <c r="F114" s="325">
        <v>0.62</v>
      </c>
      <c r="G114" s="325">
        <v>0.82</v>
      </c>
      <c r="H114" s="325">
        <v>0.9</v>
      </c>
      <c r="I114" s="325">
        <v>0.91</v>
      </c>
      <c r="J114" s="325">
        <v>1</v>
      </c>
      <c r="K114" s="325">
        <v>0.97</v>
      </c>
      <c r="L114" s="325">
        <v>0.7</v>
      </c>
      <c r="M114" s="326">
        <v>0.65</v>
      </c>
      <c r="N114" s="318"/>
      <c r="O114" s="323">
        <v>24</v>
      </c>
      <c r="P114" s="324">
        <v>0.68374999999999997</v>
      </c>
      <c r="Q114" s="325">
        <v>0.72916666666666696</v>
      </c>
      <c r="R114" s="325">
        <v>0.805416666666667</v>
      </c>
      <c r="S114" s="325">
        <v>0.57541666666666702</v>
      </c>
      <c r="T114" s="325">
        <v>0.66708333333333303</v>
      </c>
      <c r="U114" s="325">
        <v>0.89541666666666697</v>
      </c>
      <c r="V114" s="325">
        <v>0.97</v>
      </c>
      <c r="W114" s="325">
        <v>0.95541666666666702</v>
      </c>
      <c r="X114" s="325">
        <v>1.0445833333333301</v>
      </c>
      <c r="Y114" s="325">
        <v>1.01</v>
      </c>
      <c r="Z114" s="325">
        <v>0.72</v>
      </c>
      <c r="AA114" s="326">
        <v>0.67874999999999996</v>
      </c>
      <c r="AB114" s="323">
        <v>12</v>
      </c>
      <c r="AC114" s="324">
        <v>1.33</v>
      </c>
      <c r="AD114" s="325">
        <v>1.81</v>
      </c>
      <c r="AE114" s="325">
        <v>2.0099999999999998</v>
      </c>
      <c r="AF114" s="325">
        <v>2.42</v>
      </c>
      <c r="AG114" s="325">
        <v>1.39</v>
      </c>
      <c r="AH114" s="325">
        <v>2.31</v>
      </c>
      <c r="AI114" s="325">
        <v>4.26</v>
      </c>
      <c r="AJ114" s="325">
        <v>5.45</v>
      </c>
      <c r="AK114" s="325">
        <v>6.21</v>
      </c>
      <c r="AL114" s="325">
        <v>6.86</v>
      </c>
      <c r="AM114" s="325">
        <v>6.64</v>
      </c>
      <c r="AN114" s="326">
        <v>5.55</v>
      </c>
      <c r="AO114" s="318"/>
      <c r="AP114" s="323">
        <v>12</v>
      </c>
      <c r="AQ114" s="324">
        <v>1.1299999999999999</v>
      </c>
      <c r="AR114" s="325" t="s">
        <v>562</v>
      </c>
      <c r="AS114" s="325" t="s">
        <v>562</v>
      </c>
      <c r="AT114" s="325" t="s">
        <v>562</v>
      </c>
      <c r="AU114" s="325">
        <v>1.18</v>
      </c>
      <c r="AV114" s="325" t="s">
        <v>562</v>
      </c>
      <c r="AW114" s="325" t="s">
        <v>562</v>
      </c>
      <c r="AX114" s="325" t="s">
        <v>562</v>
      </c>
      <c r="AY114" s="325" t="s">
        <v>562</v>
      </c>
      <c r="AZ114" s="325" t="s">
        <v>562</v>
      </c>
      <c r="BA114" s="325" t="s">
        <v>562</v>
      </c>
      <c r="BB114" s="326" t="s">
        <v>562</v>
      </c>
      <c r="BC114" s="196"/>
      <c r="BD114" s="196"/>
      <c r="BE114" s="196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</row>
    <row r="115" spans="1:69" ht="16.7" customHeight="1">
      <c r="A115" s="323">
        <v>25</v>
      </c>
      <c r="B115" s="324"/>
      <c r="C115" s="325"/>
      <c r="D115" s="325"/>
      <c r="E115" s="325"/>
      <c r="F115" s="325"/>
      <c r="G115" s="325"/>
      <c r="H115" s="325"/>
      <c r="I115" s="325"/>
      <c r="J115" s="325"/>
      <c r="K115" s="325"/>
      <c r="L115" s="325"/>
      <c r="M115" s="326"/>
      <c r="N115" s="318"/>
      <c r="O115" s="323">
        <v>25</v>
      </c>
      <c r="P115" s="324">
        <v>0.69</v>
      </c>
      <c r="Q115" s="325">
        <v>0.73</v>
      </c>
      <c r="R115" s="325">
        <v>0.80791666666666695</v>
      </c>
      <c r="S115" s="325">
        <v>0.57208333333333405</v>
      </c>
      <c r="T115" s="325">
        <v>0.67625000000000002</v>
      </c>
      <c r="U115" s="325">
        <v>0.9</v>
      </c>
      <c r="V115" s="325">
        <v>0.97</v>
      </c>
      <c r="W115" s="325">
        <v>0.96375</v>
      </c>
      <c r="X115" s="325">
        <v>1.0375000000000001</v>
      </c>
      <c r="Y115" s="325">
        <v>1.0104166666666701</v>
      </c>
      <c r="Z115" s="325">
        <v>0.725833333333333</v>
      </c>
      <c r="AA115" s="326">
        <v>0.67041666666666699</v>
      </c>
      <c r="AB115" s="323">
        <v>15</v>
      </c>
      <c r="AC115" s="324">
        <v>1.38</v>
      </c>
      <c r="AD115" s="325">
        <v>1.83</v>
      </c>
      <c r="AE115" s="325">
        <v>2.0699999999999998</v>
      </c>
      <c r="AF115" s="325">
        <v>1.56</v>
      </c>
      <c r="AG115" s="325">
        <v>1.48</v>
      </c>
      <c r="AH115" s="325">
        <v>2.4300000000000002</v>
      </c>
      <c r="AI115" s="325">
        <v>4.4400000000000004</v>
      </c>
      <c r="AJ115" s="325">
        <v>5.34</v>
      </c>
      <c r="AK115" s="325">
        <v>6.28</v>
      </c>
      <c r="AL115" s="325">
        <v>6.89</v>
      </c>
      <c r="AM115" s="325">
        <v>6.49</v>
      </c>
      <c r="AN115" s="326">
        <v>5.44</v>
      </c>
      <c r="AO115" s="318"/>
      <c r="AP115" s="323">
        <v>15</v>
      </c>
      <c r="AQ115" s="324">
        <v>1.17</v>
      </c>
      <c r="AR115" s="325" t="s">
        <v>562</v>
      </c>
      <c r="AS115" s="325" t="s">
        <v>562</v>
      </c>
      <c r="AT115" s="325">
        <v>1.08</v>
      </c>
      <c r="AU115" s="325">
        <v>1.27</v>
      </c>
      <c r="AV115" s="325" t="s">
        <v>562</v>
      </c>
      <c r="AW115" s="325" t="s">
        <v>562</v>
      </c>
      <c r="AX115" s="325" t="s">
        <v>562</v>
      </c>
      <c r="AY115" s="325" t="s">
        <v>562</v>
      </c>
      <c r="AZ115" s="325" t="s">
        <v>562</v>
      </c>
      <c r="BA115" s="325" t="s">
        <v>562</v>
      </c>
      <c r="BB115" s="326" t="s">
        <v>562</v>
      </c>
      <c r="BC115" s="196"/>
      <c r="BD115" s="196"/>
      <c r="BE115" s="196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</row>
    <row r="116" spans="1:69" ht="16.7" customHeight="1">
      <c r="A116" s="323">
        <v>26</v>
      </c>
      <c r="B116" s="324"/>
      <c r="C116" s="325"/>
      <c r="D116" s="325"/>
      <c r="E116" s="325"/>
      <c r="F116" s="325"/>
      <c r="G116" s="325"/>
      <c r="H116" s="325"/>
      <c r="I116" s="325"/>
      <c r="J116" s="325"/>
      <c r="K116" s="325"/>
      <c r="L116" s="325"/>
      <c r="M116" s="326"/>
      <c r="N116" s="318"/>
      <c r="O116" s="323">
        <v>26</v>
      </c>
      <c r="P116" s="324">
        <v>0.69750000000000001</v>
      </c>
      <c r="Q116" s="325">
        <v>0.73124999999999996</v>
      </c>
      <c r="R116" s="325">
        <v>0.8075</v>
      </c>
      <c r="S116" s="325">
        <v>0.57083333333333397</v>
      </c>
      <c r="T116" s="325">
        <v>0.68583333333333296</v>
      </c>
      <c r="U116" s="325">
        <v>0.90458333333333296</v>
      </c>
      <c r="V116" s="325">
        <v>0.97416666666666696</v>
      </c>
      <c r="W116" s="325">
        <v>0.97458333333333402</v>
      </c>
      <c r="X116" s="325">
        <v>1.03</v>
      </c>
      <c r="Y116" s="325">
        <v>1.00541666666667</v>
      </c>
      <c r="Z116" s="325">
        <v>0.73333333333333395</v>
      </c>
      <c r="AA116" s="326">
        <v>0.68</v>
      </c>
      <c r="AB116" s="323">
        <v>18</v>
      </c>
      <c r="AC116" s="324">
        <v>1.39</v>
      </c>
      <c r="AD116" s="325">
        <v>1.84</v>
      </c>
      <c r="AE116" s="325">
        <v>2.11</v>
      </c>
      <c r="AF116" s="325">
        <v>0.59</v>
      </c>
      <c r="AG116" s="325">
        <v>1.54</v>
      </c>
      <c r="AH116" s="325">
        <v>2.5099999999999998</v>
      </c>
      <c r="AI116" s="325">
        <v>4.6399999999999997</v>
      </c>
      <c r="AJ116" s="325">
        <v>5.64</v>
      </c>
      <c r="AK116" s="325">
        <v>6.33</v>
      </c>
      <c r="AL116" s="325">
        <v>6.92</v>
      </c>
      <c r="AM116" s="325">
        <v>6.35</v>
      </c>
      <c r="AN116" s="326">
        <v>5.29</v>
      </c>
      <c r="AO116" s="318"/>
      <c r="AP116" s="323">
        <v>18</v>
      </c>
      <c r="AQ116" s="324">
        <v>1.19</v>
      </c>
      <c r="AR116" s="325" t="s">
        <v>562</v>
      </c>
      <c r="AS116" s="325" t="s">
        <v>562</v>
      </c>
      <c r="AT116" s="325">
        <v>0.28000000000000003</v>
      </c>
      <c r="AU116" s="325">
        <v>1.34</v>
      </c>
      <c r="AV116" s="325" t="s">
        <v>562</v>
      </c>
      <c r="AW116" s="325" t="s">
        <v>562</v>
      </c>
      <c r="AX116" s="325" t="s">
        <v>562</v>
      </c>
      <c r="AY116" s="325" t="s">
        <v>562</v>
      </c>
      <c r="AZ116" s="325" t="s">
        <v>562</v>
      </c>
      <c r="BA116" s="325" t="s">
        <v>562</v>
      </c>
      <c r="BB116" s="326" t="s">
        <v>562</v>
      </c>
      <c r="BC116" s="196"/>
      <c r="BD116" s="196"/>
      <c r="BE116" s="196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</row>
    <row r="117" spans="1:69" ht="16.7" customHeight="1">
      <c r="A117" s="323">
        <v>27</v>
      </c>
      <c r="B117" s="324">
        <v>0.64</v>
      </c>
      <c r="C117" s="325"/>
      <c r="D117" s="325">
        <v>0.75</v>
      </c>
      <c r="E117" s="325">
        <v>0.55000000000000004</v>
      </c>
      <c r="F117" s="325">
        <v>0.66</v>
      </c>
      <c r="G117" s="325">
        <v>0.82</v>
      </c>
      <c r="H117" s="325">
        <v>0.9</v>
      </c>
      <c r="I117" s="325">
        <v>0.91</v>
      </c>
      <c r="J117" s="325">
        <v>0.99</v>
      </c>
      <c r="K117" s="325">
        <v>0.94</v>
      </c>
      <c r="L117" s="325">
        <v>0.7</v>
      </c>
      <c r="M117" s="326">
        <v>0.64</v>
      </c>
      <c r="N117" s="318"/>
      <c r="O117" s="323">
        <v>27</v>
      </c>
      <c r="P117" s="324">
        <v>0.7</v>
      </c>
      <c r="Q117" s="325">
        <v>0.73375000000000001</v>
      </c>
      <c r="R117" s="325">
        <v>0.81</v>
      </c>
      <c r="S117" s="325">
        <v>0.57541666666666702</v>
      </c>
      <c r="T117" s="325">
        <v>0.69583333333333297</v>
      </c>
      <c r="U117" s="325">
        <v>0.91</v>
      </c>
      <c r="V117" s="325">
        <v>0.97958333333333403</v>
      </c>
      <c r="W117" s="325">
        <v>0.97958333333333403</v>
      </c>
      <c r="X117" s="325">
        <v>1.03291666666667</v>
      </c>
      <c r="Y117" s="325">
        <v>0.99250000000000005</v>
      </c>
      <c r="Z117" s="325">
        <v>0.72833333333333405</v>
      </c>
      <c r="AA117" s="326">
        <v>0.67249999999999999</v>
      </c>
      <c r="AB117" s="323">
        <v>21</v>
      </c>
      <c r="AC117" s="324">
        <v>1.47</v>
      </c>
      <c r="AD117" s="325">
        <v>1.85</v>
      </c>
      <c r="AE117" s="325">
        <v>2.17</v>
      </c>
      <c r="AF117" s="325">
        <v>0.72</v>
      </c>
      <c r="AG117" s="325">
        <v>1.42</v>
      </c>
      <c r="AH117" s="325">
        <v>2.63</v>
      </c>
      <c r="AI117" s="325">
        <v>4.79</v>
      </c>
      <c r="AJ117" s="325">
        <v>5.7</v>
      </c>
      <c r="AK117" s="325">
        <v>6.43</v>
      </c>
      <c r="AL117" s="325">
        <v>6.95</v>
      </c>
      <c r="AM117" s="325">
        <v>6.4</v>
      </c>
      <c r="AN117" s="326">
        <v>5.16</v>
      </c>
      <c r="AO117" s="318"/>
      <c r="AP117" s="323">
        <v>21</v>
      </c>
      <c r="AQ117" s="324">
        <v>1.28</v>
      </c>
      <c r="AR117" s="325" t="s">
        <v>562</v>
      </c>
      <c r="AS117" s="325" t="s">
        <v>562</v>
      </c>
      <c r="AT117" s="325">
        <v>0.5</v>
      </c>
      <c r="AU117" s="325">
        <v>1.2</v>
      </c>
      <c r="AV117" s="325" t="s">
        <v>562</v>
      </c>
      <c r="AW117" s="325" t="s">
        <v>562</v>
      </c>
      <c r="AX117" s="325" t="s">
        <v>562</v>
      </c>
      <c r="AY117" s="325" t="s">
        <v>562</v>
      </c>
      <c r="AZ117" s="325" t="s">
        <v>562</v>
      </c>
      <c r="BA117" s="325" t="s">
        <v>562</v>
      </c>
      <c r="BB117" s="326" t="s">
        <v>562</v>
      </c>
      <c r="BC117" s="196"/>
      <c r="BD117" s="196"/>
      <c r="BE117" s="196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</row>
    <row r="118" spans="1:69" ht="16.7" customHeight="1">
      <c r="A118" s="323">
        <v>28</v>
      </c>
      <c r="B118" s="324"/>
      <c r="C118" s="325">
        <v>0.66</v>
      </c>
      <c r="D118" s="325"/>
      <c r="E118" s="325"/>
      <c r="F118" s="325"/>
      <c r="G118" s="325"/>
      <c r="H118" s="325"/>
      <c r="I118" s="325"/>
      <c r="J118" s="325"/>
      <c r="K118" s="325"/>
      <c r="L118" s="325"/>
      <c r="M118" s="326"/>
      <c r="N118" s="318"/>
      <c r="O118" s="323">
        <v>28</v>
      </c>
      <c r="P118" s="324">
        <v>0.7</v>
      </c>
      <c r="Q118" s="325">
        <v>0.72916666666666696</v>
      </c>
      <c r="R118" s="325">
        <v>0.81291666666666695</v>
      </c>
      <c r="S118" s="325">
        <v>0.59041666666666603</v>
      </c>
      <c r="T118" s="325">
        <v>0.70625000000000004</v>
      </c>
      <c r="U118" s="325">
        <v>0.91</v>
      </c>
      <c r="V118" s="325">
        <v>0.98916666666666697</v>
      </c>
      <c r="W118" s="325">
        <v>0.98499999999999999</v>
      </c>
      <c r="X118" s="325">
        <v>1.0375000000000001</v>
      </c>
      <c r="Y118" s="325">
        <v>0.980833333333333</v>
      </c>
      <c r="Z118" s="325">
        <v>0.70916666666666694</v>
      </c>
      <c r="AA118" s="326">
        <v>0.67</v>
      </c>
      <c r="AB118" s="323">
        <v>24</v>
      </c>
      <c r="AC118" s="324">
        <v>1.52</v>
      </c>
      <c r="AD118" s="325">
        <v>1.89</v>
      </c>
      <c r="AE118" s="325">
        <v>2.19</v>
      </c>
      <c r="AF118" s="325">
        <v>0.81</v>
      </c>
      <c r="AG118" s="325">
        <v>1.51</v>
      </c>
      <c r="AH118" s="325">
        <v>2.79</v>
      </c>
      <c r="AI118" s="325">
        <v>4.8600000000000003</v>
      </c>
      <c r="AJ118" s="325">
        <v>5.78</v>
      </c>
      <c r="AK118" s="325">
        <v>6.46</v>
      </c>
      <c r="AL118" s="325">
        <v>6.96</v>
      </c>
      <c r="AM118" s="325">
        <v>6.06</v>
      </c>
      <c r="AN118" s="326">
        <v>4.9800000000000004</v>
      </c>
      <c r="AO118" s="318"/>
      <c r="AP118" s="323">
        <v>24</v>
      </c>
      <c r="AQ118" s="324">
        <v>1.32</v>
      </c>
      <c r="AR118" s="325" t="s">
        <v>562</v>
      </c>
      <c r="AS118" s="325" t="s">
        <v>562</v>
      </c>
      <c r="AT118" s="325">
        <v>0.59</v>
      </c>
      <c r="AU118" s="325">
        <v>1.37</v>
      </c>
      <c r="AV118" s="325" t="s">
        <v>562</v>
      </c>
      <c r="AW118" s="325" t="s">
        <v>562</v>
      </c>
      <c r="AX118" s="325" t="s">
        <v>562</v>
      </c>
      <c r="AY118" s="325" t="s">
        <v>562</v>
      </c>
      <c r="AZ118" s="325" t="s">
        <v>562</v>
      </c>
      <c r="BA118" s="325" t="s">
        <v>562</v>
      </c>
      <c r="BB118" s="326" t="s">
        <v>562</v>
      </c>
      <c r="BC118" s="196"/>
      <c r="BD118" s="196"/>
      <c r="BE118" s="196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</row>
    <row r="119" spans="1:69" ht="16.7" customHeight="1">
      <c r="A119" s="323">
        <v>29</v>
      </c>
      <c r="B119" s="324"/>
      <c r="C119" s="325"/>
      <c r="D119" s="325"/>
      <c r="E119" s="325"/>
      <c r="F119" s="325"/>
      <c r="G119" s="325"/>
      <c r="H119" s="325"/>
      <c r="I119" s="325"/>
      <c r="J119" s="325"/>
      <c r="K119" s="325"/>
      <c r="L119" s="325"/>
      <c r="M119" s="326"/>
      <c r="N119" s="318"/>
      <c r="O119" s="323">
        <v>29</v>
      </c>
      <c r="P119" s="324">
        <v>0.70583333333333398</v>
      </c>
      <c r="Q119" s="325"/>
      <c r="R119" s="325">
        <v>0.81333333333333302</v>
      </c>
      <c r="S119" s="325">
        <v>0.60333333333333306</v>
      </c>
      <c r="T119" s="325">
        <v>0.71916666666666695</v>
      </c>
      <c r="U119" s="325">
        <v>0.91</v>
      </c>
      <c r="V119" s="325">
        <v>1.00416666666667</v>
      </c>
      <c r="W119" s="325">
        <v>0.99375000000000002</v>
      </c>
      <c r="X119" s="325">
        <v>1.04</v>
      </c>
      <c r="Y119" s="325">
        <v>0.94833333333333403</v>
      </c>
      <c r="Z119" s="325">
        <v>0.71583333333333399</v>
      </c>
      <c r="AA119" s="326">
        <v>0.67</v>
      </c>
      <c r="AB119" s="323" t="s">
        <v>563</v>
      </c>
      <c r="AC119" s="324">
        <v>1.62</v>
      </c>
      <c r="AD119" s="325">
        <v>1.89</v>
      </c>
      <c r="AE119" s="325">
        <v>2.21</v>
      </c>
      <c r="AF119" s="325">
        <v>0.84</v>
      </c>
      <c r="AG119" s="325">
        <v>1.59</v>
      </c>
      <c r="AH119" s="325">
        <v>2.99</v>
      </c>
      <c r="AI119" s="325">
        <v>4.91</v>
      </c>
      <c r="AJ119" s="325">
        <v>5.84</v>
      </c>
      <c r="AK119" s="325">
        <v>6.54</v>
      </c>
      <c r="AL119" s="325">
        <v>6.96</v>
      </c>
      <c r="AM119" s="325">
        <v>5.96</v>
      </c>
      <c r="AN119" s="326">
        <v>4.8600000000000003</v>
      </c>
      <c r="AO119" s="318"/>
      <c r="AP119" s="323" t="s">
        <v>563</v>
      </c>
      <c r="AQ119" s="324">
        <v>1.41</v>
      </c>
      <c r="AR119" s="325" t="s">
        <v>562</v>
      </c>
      <c r="AS119" s="325" t="s">
        <v>562</v>
      </c>
      <c r="AT119" s="325">
        <v>0.61</v>
      </c>
      <c r="AU119" s="325">
        <v>1.4</v>
      </c>
      <c r="AV119" s="325" t="s">
        <v>562</v>
      </c>
      <c r="AW119" s="325" t="s">
        <v>562</v>
      </c>
      <c r="AX119" s="325" t="s">
        <v>562</v>
      </c>
      <c r="AY119" s="325" t="s">
        <v>562</v>
      </c>
      <c r="AZ119" s="325" t="s">
        <v>562</v>
      </c>
      <c r="BA119" s="325" t="s">
        <v>562</v>
      </c>
      <c r="BB119" s="326" t="s">
        <v>562</v>
      </c>
      <c r="BC119" s="196"/>
      <c r="BD119" s="196"/>
      <c r="BE119" s="196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</row>
    <row r="120" spans="1:69" ht="16.7" customHeight="1">
      <c r="A120" s="323">
        <v>30</v>
      </c>
      <c r="B120" s="324"/>
      <c r="C120" s="325"/>
      <c r="D120" s="325"/>
      <c r="E120" s="325">
        <v>0.57999999999999996</v>
      </c>
      <c r="F120" s="325"/>
      <c r="G120" s="325">
        <v>0.81</v>
      </c>
      <c r="H120" s="325"/>
      <c r="I120" s="325"/>
      <c r="J120" s="325">
        <v>1</v>
      </c>
      <c r="K120" s="325"/>
      <c r="L120" s="325">
        <v>0.7</v>
      </c>
      <c r="M120" s="326"/>
      <c r="N120" s="318"/>
      <c r="O120" s="323">
        <v>30</v>
      </c>
      <c r="P120" s="324">
        <v>0.70625000000000004</v>
      </c>
      <c r="Q120" s="325"/>
      <c r="R120" s="325">
        <v>0.81</v>
      </c>
      <c r="S120" s="325">
        <v>0.60166666666666602</v>
      </c>
      <c r="T120" s="325">
        <v>0.72499999999999998</v>
      </c>
      <c r="U120" s="325">
        <v>0.894166666666667</v>
      </c>
      <c r="V120" s="325">
        <v>1.0120833333333299</v>
      </c>
      <c r="W120" s="325">
        <v>0.99875000000000003</v>
      </c>
      <c r="X120" s="325">
        <v>1.04</v>
      </c>
      <c r="Y120" s="325">
        <v>0.91625000000000001</v>
      </c>
      <c r="Z120" s="325">
        <v>0.71708333333333396</v>
      </c>
      <c r="AA120" s="326">
        <v>0.66916666666666702</v>
      </c>
      <c r="AB120" s="323" t="s">
        <v>564</v>
      </c>
      <c r="AC120" s="329">
        <v>1.65</v>
      </c>
      <c r="AD120" s="330"/>
      <c r="AE120" s="330">
        <v>2.2200000000000002</v>
      </c>
      <c r="AF120" s="330">
        <v>0.97</v>
      </c>
      <c r="AG120" s="330">
        <v>1.71</v>
      </c>
      <c r="AH120" s="330">
        <v>3.23</v>
      </c>
      <c r="AI120" s="330">
        <v>5.09</v>
      </c>
      <c r="AJ120" s="330">
        <v>5.9</v>
      </c>
      <c r="AK120" s="330">
        <v>6.64</v>
      </c>
      <c r="AL120" s="330">
        <v>6.95</v>
      </c>
      <c r="AM120" s="330">
        <v>5.84</v>
      </c>
      <c r="AN120" s="331">
        <v>4.68</v>
      </c>
      <c r="AO120" s="318"/>
      <c r="AP120" s="328" t="s">
        <v>564</v>
      </c>
      <c r="AQ120" s="329">
        <v>1.46</v>
      </c>
      <c r="AR120" s="330"/>
      <c r="AS120" s="330" t="s">
        <v>562</v>
      </c>
      <c r="AT120" s="330">
        <v>0.75</v>
      </c>
      <c r="AU120" s="330" t="s">
        <v>562</v>
      </c>
      <c r="AV120" s="330" t="s">
        <v>562</v>
      </c>
      <c r="AW120" s="330" t="s">
        <v>562</v>
      </c>
      <c r="AX120" s="330" t="s">
        <v>562</v>
      </c>
      <c r="AY120" s="330" t="s">
        <v>562</v>
      </c>
      <c r="AZ120" s="330" t="s">
        <v>562</v>
      </c>
      <c r="BA120" s="330" t="s">
        <v>562</v>
      </c>
      <c r="BB120" s="331" t="s">
        <v>562</v>
      </c>
      <c r="BC120" s="196"/>
      <c r="BD120" s="196"/>
      <c r="BE120" s="196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</row>
    <row r="121" spans="1:69" ht="16.7" customHeight="1">
      <c r="A121" s="328">
        <v>31</v>
      </c>
      <c r="B121" s="329">
        <v>0.64</v>
      </c>
      <c r="C121" s="330"/>
      <c r="D121" s="330">
        <v>0.75</v>
      </c>
      <c r="E121" s="330"/>
      <c r="F121" s="330">
        <v>0.67</v>
      </c>
      <c r="G121" s="330"/>
      <c r="H121" s="330">
        <v>0.93</v>
      </c>
      <c r="I121" s="330">
        <v>0.93</v>
      </c>
      <c r="J121" s="330"/>
      <c r="K121" s="330">
        <v>0.88</v>
      </c>
      <c r="L121" s="330"/>
      <c r="M121" s="331">
        <v>0.65</v>
      </c>
      <c r="N121" s="318"/>
      <c r="O121" s="328">
        <v>31</v>
      </c>
      <c r="P121" s="329">
        <v>0.7</v>
      </c>
      <c r="Q121" s="330"/>
      <c r="R121" s="330">
        <v>0.81541666666666701</v>
      </c>
      <c r="S121" s="330"/>
      <c r="T121" s="330">
        <v>0.73250000000000004</v>
      </c>
      <c r="U121" s="330"/>
      <c r="V121" s="330">
        <v>1.02</v>
      </c>
      <c r="W121" s="330">
        <v>1</v>
      </c>
      <c r="X121" s="330"/>
      <c r="Y121" s="330">
        <v>0.91</v>
      </c>
      <c r="Z121" s="330"/>
      <c r="AA121" s="331">
        <v>0.67</v>
      </c>
      <c r="AB121" s="358" t="s">
        <v>418</v>
      </c>
      <c r="AC121" s="320">
        <f t="shared" ref="AC121:AN121" si="11">AVERAGE(AC111:AC120)</f>
        <v>1.4239999999999999</v>
      </c>
      <c r="AD121" s="321">
        <f t="shared" si="11"/>
        <v>1.8266666666666669</v>
      </c>
      <c r="AE121" s="321">
        <f t="shared" si="11"/>
        <v>2.0789999999999997</v>
      </c>
      <c r="AF121" s="321">
        <f t="shared" si="11"/>
        <v>1.4880000000000002</v>
      </c>
      <c r="AG121" s="321">
        <f t="shared" si="11"/>
        <v>1.4149999999999998</v>
      </c>
      <c r="AH121" s="321">
        <f t="shared" si="11"/>
        <v>2.5059999999999998</v>
      </c>
      <c r="AI121" s="321">
        <f t="shared" si="11"/>
        <v>4.4530000000000003</v>
      </c>
      <c r="AJ121" s="321">
        <f t="shared" si="11"/>
        <v>5.5460000000000003</v>
      </c>
      <c r="AK121" s="321">
        <f t="shared" si="11"/>
        <v>6.3130000000000006</v>
      </c>
      <c r="AL121" s="321">
        <f t="shared" si="11"/>
        <v>6.8770000000000007</v>
      </c>
      <c r="AM121" s="321">
        <f t="shared" si="11"/>
        <v>6.4290000000000003</v>
      </c>
      <c r="AN121" s="322">
        <f t="shared" si="11"/>
        <v>5.2930000000000001</v>
      </c>
      <c r="AO121" s="315"/>
      <c r="AP121" s="358" t="s">
        <v>418</v>
      </c>
      <c r="AQ121" s="320">
        <f>AVERAGE(AQ111:AQ120)</f>
        <v>1.216</v>
      </c>
      <c r="AR121" s="321"/>
      <c r="AS121" s="321" t="s">
        <v>562</v>
      </c>
      <c r="AT121" s="321"/>
      <c r="AU121" s="321"/>
      <c r="AV121" s="321" t="s">
        <v>562</v>
      </c>
      <c r="AW121" s="321" t="s">
        <v>562</v>
      </c>
      <c r="AX121" s="321" t="s">
        <v>562</v>
      </c>
      <c r="AY121" s="321" t="s">
        <v>562</v>
      </c>
      <c r="AZ121" s="321" t="s">
        <v>562</v>
      </c>
      <c r="BA121" s="321" t="s">
        <v>562</v>
      </c>
      <c r="BB121" s="322" t="s">
        <v>562</v>
      </c>
      <c r="BC121" s="196"/>
      <c r="BD121" s="196"/>
      <c r="BE121" s="196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</row>
    <row r="122" spans="1:69" ht="16.7" customHeight="1">
      <c r="A122" s="319" t="s">
        <v>418</v>
      </c>
      <c r="B122" s="320">
        <f t="shared" ref="B122:M122" si="12">AVERAGE(B91:B121)</f>
        <v>0.59699999999999998</v>
      </c>
      <c r="C122" s="321">
        <f t="shared" si="12"/>
        <v>0.64555555555555566</v>
      </c>
      <c r="D122" s="321">
        <f t="shared" si="12"/>
        <v>0.71400000000000008</v>
      </c>
      <c r="E122" s="321">
        <f t="shared" si="12"/>
        <v>0.65000000000000013</v>
      </c>
      <c r="F122" s="321">
        <f t="shared" si="12"/>
        <v>0.63400000000000012</v>
      </c>
      <c r="G122" s="321">
        <f t="shared" si="12"/>
        <v>0.76899999999999991</v>
      </c>
      <c r="H122" s="321">
        <f t="shared" si="12"/>
        <v>0.89600000000000013</v>
      </c>
      <c r="I122" s="321">
        <f t="shared" si="12"/>
        <v>0.91400000000000003</v>
      </c>
      <c r="J122" s="321">
        <f t="shared" si="12"/>
        <v>0.97799999999999998</v>
      </c>
      <c r="K122" s="321">
        <f t="shared" si="12"/>
        <v>0.9760000000000002</v>
      </c>
      <c r="L122" s="321">
        <f t="shared" si="12"/>
        <v>0.74099999999999999</v>
      </c>
      <c r="M122" s="322">
        <f t="shared" si="12"/>
        <v>0.66200000000000014</v>
      </c>
      <c r="N122" s="332"/>
      <c r="O122" s="319" t="s">
        <v>418</v>
      </c>
      <c r="P122" s="320">
        <f t="shared" ref="P122:AA122" si="13">AVERAGE(P91:P121)</f>
        <v>0.64741935483870983</v>
      </c>
      <c r="Q122" s="321">
        <f t="shared" si="13"/>
        <v>0.71370535714285754</v>
      </c>
      <c r="R122" s="321">
        <f t="shared" si="13"/>
        <v>0.77499999999999991</v>
      </c>
      <c r="S122" s="321">
        <f t="shared" si="13"/>
        <v>0.69251388888888887</v>
      </c>
      <c r="T122" s="321">
        <f t="shared" si="13"/>
        <v>0.67279569892473112</v>
      </c>
      <c r="U122" s="321">
        <f t="shared" si="13"/>
        <v>0.83919444444444447</v>
      </c>
      <c r="V122" s="321">
        <f t="shared" si="13"/>
        <v>0.97407258064516089</v>
      </c>
      <c r="W122" s="321">
        <f t="shared" si="13"/>
        <v>0.98569892473118315</v>
      </c>
      <c r="X122" s="321">
        <f t="shared" si="13"/>
        <v>1.034194444444444</v>
      </c>
      <c r="Y122" s="321">
        <f t="shared" si="13"/>
        <v>1.0206854838709687</v>
      </c>
      <c r="Z122" s="321">
        <f t="shared" si="13"/>
        <v>0.7705833333333334</v>
      </c>
      <c r="AA122" s="322">
        <f t="shared" si="13"/>
        <v>0.68821236559139787</v>
      </c>
      <c r="AB122" s="336" t="s">
        <v>419</v>
      </c>
      <c r="AC122" s="333">
        <f t="shared" ref="AC122:AN122" si="14">MIN(AC111:AC120)</f>
        <v>1.26</v>
      </c>
      <c r="AD122" s="359">
        <f t="shared" si="14"/>
        <v>1.75</v>
      </c>
      <c r="AE122" s="360">
        <f t="shared" si="14"/>
        <v>1.91</v>
      </c>
      <c r="AF122" s="360">
        <f t="shared" si="14"/>
        <v>0.59</v>
      </c>
      <c r="AG122" s="360">
        <f t="shared" si="14"/>
        <v>1.02</v>
      </c>
      <c r="AH122" s="360">
        <f t="shared" si="14"/>
        <v>1.89</v>
      </c>
      <c r="AI122" s="360">
        <f t="shared" si="14"/>
        <v>3.55</v>
      </c>
      <c r="AJ122" s="360">
        <f t="shared" si="14"/>
        <v>5.14</v>
      </c>
      <c r="AK122" s="360">
        <f t="shared" si="14"/>
        <v>5.95</v>
      </c>
      <c r="AL122" s="359">
        <f t="shared" si="14"/>
        <v>6.7</v>
      </c>
      <c r="AM122" s="359">
        <f t="shared" si="14"/>
        <v>5.84</v>
      </c>
      <c r="AN122" s="335">
        <f t="shared" si="14"/>
        <v>4.68</v>
      </c>
      <c r="AO122" s="315"/>
      <c r="AP122" s="336" t="s">
        <v>419</v>
      </c>
      <c r="AQ122" s="333">
        <f>MIN(AQ111:AQ120)</f>
        <v>1.04</v>
      </c>
      <c r="AR122" s="359">
        <f>MIN(AR111:AR120)</f>
        <v>1.54</v>
      </c>
      <c r="AS122" s="360" t="s">
        <v>562</v>
      </c>
      <c r="AT122" s="360">
        <f>MIN(AT111:AT120)</f>
        <v>0.28000000000000003</v>
      </c>
      <c r="AU122" s="359">
        <f>MIN(AU111:AU120)</f>
        <v>0.8</v>
      </c>
      <c r="AV122" s="359" t="s">
        <v>562</v>
      </c>
      <c r="AW122" s="360" t="s">
        <v>562</v>
      </c>
      <c r="AX122" s="360" t="s">
        <v>562</v>
      </c>
      <c r="AY122" s="360" t="s">
        <v>562</v>
      </c>
      <c r="AZ122" s="360" t="s">
        <v>562</v>
      </c>
      <c r="BA122" s="360" t="s">
        <v>562</v>
      </c>
      <c r="BB122" s="335" t="s">
        <v>562</v>
      </c>
      <c r="BC122" s="196"/>
      <c r="BD122" s="196"/>
      <c r="BE122" s="196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</row>
    <row r="123" spans="1:69" ht="16.7" customHeight="1">
      <c r="A123" s="323" t="s">
        <v>419</v>
      </c>
      <c r="B123" s="333">
        <v>0.56000000000000005</v>
      </c>
      <c r="C123" s="334">
        <v>0.64</v>
      </c>
      <c r="D123" s="334">
        <v>0.66</v>
      </c>
      <c r="E123" s="325">
        <v>0.52</v>
      </c>
      <c r="F123" s="334">
        <v>0.57999999999999996</v>
      </c>
      <c r="G123" s="334">
        <v>0.69</v>
      </c>
      <c r="H123" s="334">
        <v>0.83</v>
      </c>
      <c r="I123" s="334">
        <v>0.85</v>
      </c>
      <c r="J123" s="334">
        <v>0.93</v>
      </c>
      <c r="K123" s="334">
        <v>0.88</v>
      </c>
      <c r="L123" s="325">
        <v>0.7</v>
      </c>
      <c r="M123" s="335">
        <v>0.64</v>
      </c>
      <c r="N123" s="336"/>
      <c r="O123" s="323" t="s">
        <v>419</v>
      </c>
      <c r="P123" s="333">
        <v>0.59</v>
      </c>
      <c r="Q123" s="334">
        <v>0.7</v>
      </c>
      <c r="R123" s="334">
        <v>0.72</v>
      </c>
      <c r="S123" s="334">
        <v>0.53</v>
      </c>
      <c r="T123" s="334">
        <v>0.6</v>
      </c>
      <c r="U123" s="334">
        <v>0.74</v>
      </c>
      <c r="V123" s="334">
        <v>0.88</v>
      </c>
      <c r="W123" s="334">
        <v>0.92</v>
      </c>
      <c r="X123" s="334">
        <v>0.99</v>
      </c>
      <c r="Y123" s="334">
        <v>0.91</v>
      </c>
      <c r="Z123" s="325">
        <v>0.7</v>
      </c>
      <c r="AA123" s="335">
        <v>0.66</v>
      </c>
      <c r="AB123" s="361" t="s">
        <v>420</v>
      </c>
      <c r="AC123" s="337">
        <f t="shared" ref="AC123:AN123" si="15">MAX(AC111:AC120)</f>
        <v>1.65</v>
      </c>
      <c r="AD123" s="338">
        <f t="shared" si="15"/>
        <v>1.89</v>
      </c>
      <c r="AE123" s="338">
        <f t="shared" si="15"/>
        <v>2.2200000000000002</v>
      </c>
      <c r="AF123" s="338">
        <f t="shared" si="15"/>
        <v>2.42</v>
      </c>
      <c r="AG123" s="338">
        <f t="shared" si="15"/>
        <v>1.71</v>
      </c>
      <c r="AH123" s="338">
        <f t="shared" si="15"/>
        <v>3.23</v>
      </c>
      <c r="AI123" s="338">
        <f t="shared" si="15"/>
        <v>5.09</v>
      </c>
      <c r="AJ123" s="338">
        <f t="shared" si="15"/>
        <v>5.9</v>
      </c>
      <c r="AK123" s="338">
        <f t="shared" si="15"/>
        <v>6.64</v>
      </c>
      <c r="AL123" s="330">
        <f t="shared" si="15"/>
        <v>6.96</v>
      </c>
      <c r="AM123" s="338">
        <f t="shared" si="15"/>
        <v>6.92</v>
      </c>
      <c r="AN123" s="339">
        <f t="shared" si="15"/>
        <v>5.78</v>
      </c>
      <c r="AO123" s="315"/>
      <c r="AP123" s="361" t="s">
        <v>420</v>
      </c>
      <c r="AQ123" s="337">
        <f>MAX(AQ111:AQ120)</f>
        <v>1.46</v>
      </c>
      <c r="AR123" s="338" t="s">
        <v>562</v>
      </c>
      <c r="AS123" s="338" t="s">
        <v>562</v>
      </c>
      <c r="AT123" s="338" t="s">
        <v>562</v>
      </c>
      <c r="AU123" s="338" t="s">
        <v>562</v>
      </c>
      <c r="AV123" s="338" t="s">
        <v>562</v>
      </c>
      <c r="AW123" s="338" t="s">
        <v>562</v>
      </c>
      <c r="AX123" s="338" t="s">
        <v>562</v>
      </c>
      <c r="AY123" s="338" t="s">
        <v>562</v>
      </c>
      <c r="AZ123" s="330" t="s">
        <v>562</v>
      </c>
      <c r="BA123" s="338" t="s">
        <v>562</v>
      </c>
      <c r="BB123" s="339" t="s">
        <v>562</v>
      </c>
      <c r="BC123" s="196"/>
      <c r="BD123" s="196"/>
      <c r="BE123" s="196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</row>
    <row r="124" spans="1:69" ht="16.7" customHeight="1">
      <c r="A124" s="328" t="s">
        <v>420</v>
      </c>
      <c r="B124" s="337">
        <v>0.64</v>
      </c>
      <c r="C124" s="330">
        <v>0.66</v>
      </c>
      <c r="D124" s="338">
        <v>0.75</v>
      </c>
      <c r="E124" s="338">
        <v>0.76</v>
      </c>
      <c r="F124" s="338">
        <v>0.67</v>
      </c>
      <c r="G124" s="338">
        <v>0.82</v>
      </c>
      <c r="H124" s="338">
        <v>0.94</v>
      </c>
      <c r="I124" s="338">
        <v>0.96</v>
      </c>
      <c r="J124" s="330">
        <v>1</v>
      </c>
      <c r="K124" s="330">
        <v>1</v>
      </c>
      <c r="L124" s="338">
        <v>0.85</v>
      </c>
      <c r="M124" s="339">
        <v>0.69</v>
      </c>
      <c r="N124" s="336"/>
      <c r="O124" s="328" t="s">
        <v>420</v>
      </c>
      <c r="P124" s="337">
        <v>0.71</v>
      </c>
      <c r="Q124" s="338">
        <v>0.74</v>
      </c>
      <c r="R124" s="338">
        <v>0.82</v>
      </c>
      <c r="S124" s="338">
        <v>0.83</v>
      </c>
      <c r="T124" s="338">
        <v>0.74</v>
      </c>
      <c r="U124" s="338">
        <v>0.92</v>
      </c>
      <c r="V124" s="338">
        <v>1.04</v>
      </c>
      <c r="W124" s="338">
        <v>1.08</v>
      </c>
      <c r="X124" s="338">
        <v>1.07</v>
      </c>
      <c r="Y124" s="338">
        <v>1.05</v>
      </c>
      <c r="Z124" s="338">
        <v>0.91</v>
      </c>
      <c r="AA124" s="339">
        <v>0.73</v>
      </c>
      <c r="AB124" s="422" t="s">
        <v>574</v>
      </c>
      <c r="AC124" s="422"/>
      <c r="AD124" s="422"/>
      <c r="AE124" s="422" t="s">
        <v>575</v>
      </c>
      <c r="AF124" s="422"/>
      <c r="AG124" s="422"/>
      <c r="AH124" s="422"/>
      <c r="AI124" s="422"/>
      <c r="AJ124" s="422" t="s">
        <v>576</v>
      </c>
      <c r="AK124" s="422"/>
      <c r="AL124" s="422"/>
      <c r="AM124" s="422"/>
      <c r="AN124" s="422"/>
      <c r="AO124" s="315"/>
      <c r="AP124" s="422" t="s">
        <v>568</v>
      </c>
      <c r="AQ124" s="422"/>
      <c r="AR124" s="422"/>
      <c r="AS124" s="422" t="s">
        <v>577</v>
      </c>
      <c r="AT124" s="422"/>
      <c r="AU124" s="422"/>
      <c r="AV124" s="422"/>
      <c r="AW124" s="422"/>
      <c r="AX124" s="422" t="s">
        <v>578</v>
      </c>
      <c r="AY124" s="422"/>
      <c r="AZ124" s="422"/>
      <c r="BA124" s="422"/>
      <c r="BB124" s="422"/>
      <c r="BC124" s="196"/>
      <c r="BD124" s="196"/>
      <c r="BE124" s="196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</row>
    <row r="125" spans="1:69" ht="16.7" customHeight="1">
      <c r="A125" s="422" t="s">
        <v>579</v>
      </c>
      <c r="B125" s="422"/>
      <c r="C125" s="422"/>
      <c r="D125" s="421" t="s">
        <v>580</v>
      </c>
      <c r="E125" s="421"/>
      <c r="F125" s="421"/>
      <c r="G125" s="421"/>
      <c r="H125" s="421"/>
      <c r="I125" s="421" t="s">
        <v>581</v>
      </c>
      <c r="J125" s="421"/>
      <c r="K125" s="421"/>
      <c r="L125" s="421"/>
      <c r="M125" s="421"/>
      <c r="N125" s="315"/>
      <c r="O125" s="422" t="s">
        <v>582</v>
      </c>
      <c r="P125" s="422"/>
      <c r="Q125" s="422"/>
      <c r="R125" s="421" t="s">
        <v>583</v>
      </c>
      <c r="S125" s="421"/>
      <c r="T125" s="421"/>
      <c r="U125" s="421"/>
      <c r="V125" s="421"/>
      <c r="W125" s="422" t="s">
        <v>584</v>
      </c>
      <c r="X125" s="422"/>
      <c r="Y125" s="422"/>
      <c r="Z125" s="422"/>
      <c r="AA125" s="422"/>
      <c r="AB125" s="315"/>
      <c r="AC125" s="315"/>
      <c r="AD125" s="315"/>
      <c r="AE125" s="315"/>
      <c r="AF125" s="315"/>
      <c r="AG125" s="315"/>
      <c r="AH125" s="315"/>
      <c r="AI125" s="315"/>
      <c r="AJ125" s="315"/>
      <c r="AK125" s="315"/>
      <c r="AL125" s="315"/>
      <c r="AM125" s="315"/>
      <c r="AN125" s="315"/>
      <c r="AO125" s="315"/>
      <c r="AP125" s="315"/>
      <c r="AQ125" s="315"/>
      <c r="AR125" s="315"/>
      <c r="AS125" s="315"/>
      <c r="AT125" s="315"/>
      <c r="AU125" s="315"/>
      <c r="AV125" s="315"/>
      <c r="AW125" s="315"/>
      <c r="AX125" s="315"/>
      <c r="AY125" s="315"/>
      <c r="AZ125" s="315"/>
      <c r="BA125" s="315"/>
      <c r="BB125" s="315"/>
      <c r="BC125" s="196"/>
      <c r="BD125" s="196"/>
      <c r="BE125" s="196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</row>
    <row r="126" spans="1:69" ht="16.7" customHeight="1">
      <c r="A126" s="315"/>
      <c r="B126" s="315"/>
      <c r="C126" s="315"/>
      <c r="D126" s="315"/>
      <c r="E126" s="315"/>
      <c r="F126" s="315"/>
      <c r="G126" s="315"/>
      <c r="H126" s="315"/>
      <c r="I126" s="315"/>
      <c r="J126" s="315"/>
      <c r="K126" s="421" t="s">
        <v>585</v>
      </c>
      <c r="L126" s="421"/>
      <c r="M126" s="421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  <c r="AJ126" s="315"/>
      <c r="AK126" s="315"/>
      <c r="AL126" s="315"/>
      <c r="AM126" s="315"/>
      <c r="AN126" s="315"/>
      <c r="AO126" s="315"/>
      <c r="AP126" s="315"/>
      <c r="AQ126" s="315"/>
      <c r="AR126" s="315"/>
      <c r="AS126" s="315"/>
      <c r="AT126" s="315"/>
      <c r="AU126" s="315"/>
      <c r="AV126" s="315"/>
      <c r="AW126" s="315"/>
      <c r="AX126" s="315"/>
      <c r="AY126" s="315"/>
      <c r="AZ126" s="315"/>
      <c r="BA126" s="315"/>
      <c r="BB126" s="315"/>
      <c r="BC126" s="196"/>
      <c r="BD126" s="196"/>
      <c r="BE126" s="196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</row>
    <row r="127" spans="1:69" ht="16.7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196"/>
      <c r="BD127" s="196"/>
      <c r="BE127" s="196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</row>
    <row r="128" spans="1:69" ht="16.7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196"/>
      <c r="BD128" s="196"/>
      <c r="BE128" s="196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</row>
    <row r="129" spans="1:57" ht="16.7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196"/>
      <c r="BD129" s="196"/>
      <c r="BE129" s="196"/>
    </row>
    <row r="130" spans="1:57" ht="16.7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196"/>
      <c r="BD130" s="196"/>
      <c r="BE130" s="196"/>
    </row>
    <row r="131" spans="1:57" ht="16.7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196"/>
      <c r="BD131" s="196"/>
      <c r="BE131" s="196"/>
    </row>
    <row r="132" spans="1:57" ht="16.7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196"/>
      <c r="BD132" s="196"/>
      <c r="BE132" s="196"/>
    </row>
    <row r="133" spans="1:57" ht="16.7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196"/>
      <c r="BD133" s="196"/>
      <c r="BE133" s="196"/>
    </row>
    <row r="134" spans="1:57" ht="16.7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196"/>
      <c r="BD134" s="196"/>
      <c r="BE134" s="196"/>
    </row>
    <row r="135" spans="1:57" ht="16.7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196"/>
      <c r="BD135" s="196"/>
      <c r="BE135" s="196"/>
    </row>
    <row r="136" spans="1:57" ht="16.7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</row>
    <row r="137" spans="1:57" ht="16.7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</row>
    <row r="138" spans="1:57" ht="16.7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57" ht="16.7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57" ht="16.7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57" ht="16.7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57" ht="16.7" customHeight="1"/>
    <row r="143" spans="1:57" ht="16.7" customHeight="1"/>
    <row r="144" spans="1:57" ht="16.7" customHeight="1"/>
    <row r="145" ht="16.7" customHeight="1"/>
    <row r="146" ht="16.7" customHeight="1"/>
    <row r="147" ht="16.7" customHeight="1"/>
    <row r="148" ht="16.7" customHeight="1"/>
    <row r="149" ht="16.7" customHeight="1"/>
    <row r="150" ht="16.7" customHeight="1"/>
    <row r="151" ht="16.7" customHeight="1"/>
    <row r="152" ht="16.7" customHeight="1"/>
    <row r="153" ht="16.7" customHeight="1"/>
    <row r="154" ht="16.7" customHeight="1"/>
    <row r="155" ht="16.7" customHeight="1"/>
    <row r="156" ht="16.7" customHeight="1"/>
    <row r="157" ht="16.7" customHeight="1"/>
    <row r="158" ht="16.7" customHeight="1"/>
  </sheetData>
  <mergeCells count="83">
    <mergeCell ref="A1:B1"/>
    <mergeCell ref="AB1:AC1"/>
    <mergeCell ref="A4:A5"/>
    <mergeCell ref="B4:M4"/>
    <mergeCell ref="O4:O5"/>
    <mergeCell ref="P4:AA4"/>
    <mergeCell ref="AB4:AB5"/>
    <mergeCell ref="AC4:AN4"/>
    <mergeCell ref="A43:B43"/>
    <mergeCell ref="AB43:AC43"/>
    <mergeCell ref="AP4:AP5"/>
    <mergeCell ref="AQ4:BB4"/>
    <mergeCell ref="A40:C40"/>
    <mergeCell ref="D40:H40"/>
    <mergeCell ref="I40:M40"/>
    <mergeCell ref="O40:Q40"/>
    <mergeCell ref="R40:V40"/>
    <mergeCell ref="W40:AA40"/>
    <mergeCell ref="AB40:AD40"/>
    <mergeCell ref="AE40:AI40"/>
    <mergeCell ref="AJ40:AN40"/>
    <mergeCell ref="AP40:AR40"/>
    <mergeCell ref="AS40:AW40"/>
    <mergeCell ref="AX40:BB40"/>
    <mergeCell ref="W82:AA82"/>
    <mergeCell ref="AB82:AD82"/>
    <mergeCell ref="AE82:AI82"/>
    <mergeCell ref="A46:A47"/>
    <mergeCell ref="B46:M46"/>
    <mergeCell ref="O46:O47"/>
    <mergeCell ref="P46:AA46"/>
    <mergeCell ref="AB46:AB47"/>
    <mergeCell ref="A82:C82"/>
    <mergeCell ref="D82:H82"/>
    <mergeCell ref="I82:M82"/>
    <mergeCell ref="O82:Q82"/>
    <mergeCell ref="R82:V82"/>
    <mergeCell ref="AS82:AW82"/>
    <mergeCell ref="AX82:BB82"/>
    <mergeCell ref="AZ41:BB41"/>
    <mergeCell ref="AP46:AP47"/>
    <mergeCell ref="AQ46:BB46"/>
    <mergeCell ref="AP88:AQ88"/>
    <mergeCell ref="AC89:AN89"/>
    <mergeCell ref="AP89:AP90"/>
    <mergeCell ref="AC46:AN46"/>
    <mergeCell ref="AJ82:AN82"/>
    <mergeCell ref="AP82:AR82"/>
    <mergeCell ref="F83:G83"/>
    <mergeCell ref="H83:M83"/>
    <mergeCell ref="AL83:AN83"/>
    <mergeCell ref="A89:A90"/>
    <mergeCell ref="B89:M89"/>
    <mergeCell ref="O89:O90"/>
    <mergeCell ref="P89:AA89"/>
    <mergeCell ref="AB89:AB90"/>
    <mergeCell ref="A86:B86"/>
    <mergeCell ref="AB88:AC88"/>
    <mergeCell ref="AQ89:BB89"/>
    <mergeCell ref="AB104:AD104"/>
    <mergeCell ref="AE104:AI104"/>
    <mergeCell ref="AJ104:AN104"/>
    <mergeCell ref="AP104:AR104"/>
    <mergeCell ref="AS104:AV104"/>
    <mergeCell ref="AY104:BB104"/>
    <mergeCell ref="AP124:AR124"/>
    <mergeCell ref="AS124:AW124"/>
    <mergeCell ref="AX124:BB124"/>
    <mergeCell ref="AB108:AC108"/>
    <mergeCell ref="AB109:AB110"/>
    <mergeCell ref="AC109:AN109"/>
    <mergeCell ref="AP109:AP110"/>
    <mergeCell ref="AQ109:BB109"/>
    <mergeCell ref="R125:V125"/>
    <mergeCell ref="W125:AA125"/>
    <mergeCell ref="AB124:AD124"/>
    <mergeCell ref="AE124:AI124"/>
    <mergeCell ref="AJ124:AN124"/>
    <mergeCell ref="K126:M126"/>
    <mergeCell ref="A125:C125"/>
    <mergeCell ref="D125:H125"/>
    <mergeCell ref="I125:M125"/>
    <mergeCell ref="O125:Q125"/>
  </mergeCells>
  <printOptions horizontalCentered="1"/>
  <pageMargins left="0.62519685039370076" right="0.56259842519685033" top="1.0720472440944881" bottom="0.4653543307086615" header="0.51929133858267718" footer="0.23188976377952758"/>
  <pageSetup paperSize="9" scale="59" firstPageNumber="15" fitToWidth="0" fitToHeight="0" pageOrder="overThenDown" orientation="landscape" useFirstPageNumber="1" r:id="rId1"/>
  <headerFooter alignWithMargins="0"/>
  <rowBreaks count="2" manualBreakCount="2">
    <brk id="42" man="1"/>
    <brk id="85" man="1"/>
  </rowBreaks>
  <colBreaks count="1" manualBreakCount="1">
    <brk id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2695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8</vt:i4>
      </vt:variant>
      <vt:variant>
        <vt:lpstr>Nimega vahemikud</vt:lpstr>
      </vt:variant>
      <vt:variant>
        <vt:i4>1</vt:i4>
      </vt:variant>
    </vt:vector>
  </HeadingPairs>
  <TitlesOfParts>
    <vt:vector size="9" baseType="lpstr">
      <vt:lpstr>Hüdrom režiim 13</vt:lpstr>
      <vt:lpstr>Sademed13</vt:lpstr>
      <vt:lpstr>Lumi13</vt:lpstr>
      <vt:lpstr>Vooluhulk13</vt:lpstr>
      <vt:lpstr>Vooluhulk 13</vt:lpstr>
      <vt:lpstr>Aurumine 13</vt:lpstr>
      <vt:lpstr>Soo.kaevud13</vt:lpstr>
      <vt:lpstr>Hg.Põhjav.kaevud 13</vt:lpstr>
      <vt:lpstr>Sademed13!Prindiala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827</cp:revision>
  <cp:lastPrinted>2014-02-18T14:50:45Z</cp:lastPrinted>
  <dcterms:created xsi:type="dcterms:W3CDTF">2012-06-09T13:29:59Z</dcterms:created>
  <dcterms:modified xsi:type="dcterms:W3CDTF">2018-11-05T11:55:26Z</dcterms:modified>
  <cp:contentStatus/>
</cp:coreProperties>
</file>